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385" yWindow="630" windowWidth="15405" windowHeight="6330" tabRatio="925"/>
  </bookViews>
  <sheets>
    <sheet name="U.E. ALZIRA" sheetId="5" r:id="rId1"/>
    <sheet name="Gols marcats" sheetId="17" r:id="rId2"/>
    <sheet name="Gols encaixats" sheetId="23" r:id="rId3"/>
    <sheet name="G.m.casa" sheetId="26" r:id="rId4"/>
    <sheet name="G.e.casa" sheetId="27" r:id="rId5"/>
    <sheet name="G.m.fora" sheetId="28" r:id="rId6"/>
    <sheet name="G.e.fora" sheetId="25" r:id="rId7"/>
    <sheet name="Gr. class. 38" sheetId="43" r:id="rId8"/>
    <sheet name="Classificacions" sheetId="20" r:id="rId9"/>
    <sheet name="Gr. Class. 42" sheetId="45" state="hidden" r:id="rId10"/>
    <sheet name="Gols marcats per quarts" sheetId="29" r:id="rId11"/>
    <sheet name="Gols encaixats per quarts" sheetId="30" r:id="rId12"/>
    <sheet name="Gols marcats per parts" sheetId="31" r:id="rId13"/>
    <sheet name="Gols marcats per terços" sheetId="32" r:id="rId14"/>
    <sheet name="Gols encaixats per parts" sheetId="33" r:id="rId15"/>
    <sheet name="Gols encaixats per terços" sheetId="34" r:id="rId16"/>
  </sheets>
  <definedNames>
    <definedName name="_xlnm.Print_Area" localSheetId="1">'Gols marcats'!$1:$1048576</definedName>
    <definedName name="_xlnm.Print_Area" localSheetId="0">'U.E. ALZIRA'!$1:$1048576</definedName>
  </definedNames>
  <calcPr calcId="125725"/>
</workbook>
</file>

<file path=xl/calcChain.xml><?xml version="1.0" encoding="utf-8"?>
<calcChain xmlns="http://schemas.openxmlformats.org/spreadsheetml/2006/main">
  <c r="R6" i="5"/>
  <c r="S6"/>
  <c r="T6"/>
  <c r="R7"/>
  <c r="S7"/>
  <c r="T7"/>
  <c r="R8"/>
  <c r="S8"/>
  <c r="T8"/>
  <c r="R9"/>
  <c r="S9"/>
  <c r="T9"/>
  <c r="R10"/>
  <c r="S10"/>
  <c r="T10"/>
  <c r="R11"/>
  <c r="S11"/>
  <c r="T11"/>
  <c r="R12"/>
  <c r="S12"/>
  <c r="T12"/>
  <c r="R13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T5"/>
  <c r="S5"/>
  <c r="U5" s="1"/>
  <c r="B4" i="25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8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" i="27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3"/>
  <c r="C3"/>
  <c r="D3"/>
  <c r="E3"/>
  <c r="F3"/>
  <c r="G3"/>
  <c r="B5" i="26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3"/>
  <c r="C3"/>
  <c r="D3"/>
  <c r="E3"/>
  <c r="F3"/>
  <c r="G3"/>
  <c r="H4" i="17"/>
  <c r="H5"/>
  <c r="H6"/>
  <c r="H7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30"/>
  <c r="H31"/>
  <c r="H32"/>
  <c r="H33"/>
  <c r="H34"/>
  <c r="H37"/>
  <c r="H38"/>
  <c r="H39"/>
  <c r="H40"/>
  <c r="H41"/>
  <c r="H42"/>
  <c r="H43"/>
  <c r="H44"/>
  <c r="H45"/>
  <c r="H46"/>
  <c r="H47"/>
  <c r="H48"/>
  <c r="H49"/>
  <c r="H50"/>
  <c r="R5" i="5"/>
  <c r="F5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D8"/>
  <c r="BJ70"/>
  <c r="BK70"/>
  <c r="BL70"/>
  <c r="BM70"/>
  <c r="BN70"/>
  <c r="BO70"/>
  <c r="L14"/>
  <c r="L39"/>
  <c r="L38"/>
  <c r="L37"/>
  <c r="L36"/>
  <c r="L35"/>
  <c r="L34"/>
  <c r="L33"/>
  <c r="L32"/>
  <c r="L27"/>
  <c r="D2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5"/>
  <c r="D33"/>
  <c r="D34"/>
  <c r="D35"/>
  <c r="D36"/>
  <c r="D37"/>
  <c r="D9"/>
  <c r="HA9"/>
  <c r="V9" s="1"/>
  <c r="L10"/>
  <c r="B47" i="2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7" i="26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7"/>
  <c r="C4"/>
  <c r="D4"/>
  <c r="E4"/>
  <c r="F4"/>
  <c r="G4"/>
  <c r="A47" i="17"/>
  <c r="A47" i="28" s="1"/>
  <c r="A46" i="17"/>
  <c r="A46" i="28" s="1"/>
  <c r="A45" i="17"/>
  <c r="A45" i="25" s="1"/>
  <c r="A44" i="17"/>
  <c r="A44" i="26" s="1"/>
  <c r="A43" i="17"/>
  <c r="A43" i="28" s="1"/>
  <c r="A42" i="17"/>
  <c r="A42" i="28" s="1"/>
  <c r="A41" i="17"/>
  <c r="A41" i="25" s="1"/>
  <c r="A40" i="17"/>
  <c r="A40" i="26" s="1"/>
  <c r="A39" i="17"/>
  <c r="A39" i="28" s="1"/>
  <c r="A38" i="17"/>
  <c r="A38" i="28" s="1"/>
  <c r="A37" i="17"/>
  <c r="A37" i="25" s="1"/>
  <c r="A36" i="17"/>
  <c r="A36" i="26" s="1"/>
  <c r="A35" i="17"/>
  <c r="A35" i="28" s="1"/>
  <c r="A34" i="17"/>
  <c r="A34" i="28" s="1"/>
  <c r="A33" i="17"/>
  <c r="A33" i="25" s="1"/>
  <c r="A32" i="17"/>
  <c r="A32" i="26" s="1"/>
  <c r="A31" i="17"/>
  <c r="A31" i="28" s="1"/>
  <c r="A30" i="17"/>
  <c r="A30" i="28" s="1"/>
  <c r="A29" i="17"/>
  <c r="A29" i="25" s="1"/>
  <c r="A28" i="17"/>
  <c r="A28" i="26" s="1"/>
  <c r="A27" i="17"/>
  <c r="A27" i="28" s="1"/>
  <c r="A26" i="17"/>
  <c r="A26" i="28" s="1"/>
  <c r="A25" i="17"/>
  <c r="A25" i="25" s="1"/>
  <c r="A24" i="17"/>
  <c r="A24" i="26" s="1"/>
  <c r="A23" i="17"/>
  <c r="A23" i="28" s="1"/>
  <c r="A22" i="17"/>
  <c r="A22" i="28" s="1"/>
  <c r="A21" i="17"/>
  <c r="A21" i="25" s="1"/>
  <c r="A20" i="17"/>
  <c r="A20" i="26" s="1"/>
  <c r="A19" i="17"/>
  <c r="A19" i="23" s="1"/>
  <c r="A18" i="17"/>
  <c r="A18" i="28" s="1"/>
  <c r="A17" i="17"/>
  <c r="A17" i="25" s="1"/>
  <c r="A16" i="17"/>
  <c r="A16" i="26" s="1"/>
  <c r="A15" i="17"/>
  <c r="A15" i="28" s="1"/>
  <c r="A14" i="17"/>
  <c r="A14" i="28" s="1"/>
  <c r="A13" i="17"/>
  <c r="A13" i="25" s="1"/>
  <c r="A12" i="17"/>
  <c r="A12" i="26" s="1"/>
  <c r="A11" i="17"/>
  <c r="A11" i="23" s="1"/>
  <c r="A10" i="17"/>
  <c r="A10" i="28" s="1"/>
  <c r="A9" i="17"/>
  <c r="A9" i="25" s="1"/>
  <c r="A8" i="17"/>
  <c r="A8" i="26" s="1"/>
  <c r="A7" i="17"/>
  <c r="A7" i="28" s="1"/>
  <c r="A6" i="17"/>
  <c r="A6" i="28" s="1"/>
  <c r="A5" i="17"/>
  <c r="A5" i="25" s="1"/>
  <c r="A4" i="17"/>
  <c r="A4" i="23" s="1"/>
  <c r="A3" i="17"/>
  <c r="A3" i="23" s="1"/>
  <c r="Y70" i="5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X70"/>
  <c r="HB67"/>
  <c r="HC67"/>
  <c r="HD67"/>
  <c r="HE67"/>
  <c r="HF67"/>
  <c r="HG67"/>
  <c r="HH67"/>
  <c r="HI67"/>
  <c r="HJ67"/>
  <c r="HK67"/>
  <c r="HL67"/>
  <c r="HM67"/>
  <c r="HN67"/>
  <c r="HO67"/>
  <c r="HP67"/>
  <c r="HQ67"/>
  <c r="HR67"/>
  <c r="HS67"/>
  <c r="HT67"/>
  <c r="HU67"/>
  <c r="HV67"/>
  <c r="HW67"/>
  <c r="HX67"/>
  <c r="HY67"/>
  <c r="HZ67"/>
  <c r="IA67"/>
  <c r="IB67"/>
  <c r="IC67"/>
  <c r="ID67"/>
  <c r="IE67"/>
  <c r="IF67"/>
  <c r="IG67"/>
  <c r="IH67"/>
  <c r="II67"/>
  <c r="IJ67"/>
  <c r="IK67"/>
  <c r="IL67"/>
  <c r="IM67"/>
  <c r="IN67"/>
  <c r="IO67"/>
  <c r="IP67"/>
  <c r="IQ67"/>
  <c r="IR67"/>
  <c r="IS67"/>
  <c r="IT67"/>
  <c r="IU67"/>
  <c r="IV67"/>
  <c r="HA6"/>
  <c r="V6" s="1"/>
  <c r="HA10"/>
  <c r="V10" s="1"/>
  <c r="HA8"/>
  <c r="V8" s="1"/>
  <c r="HA7"/>
  <c r="V7" s="1"/>
  <c r="HA11"/>
  <c r="V11" s="1"/>
  <c r="HA12"/>
  <c r="V12" s="1"/>
  <c r="HA14"/>
  <c r="V14" s="1"/>
  <c r="HA16"/>
  <c r="V16" s="1"/>
  <c r="HA15"/>
  <c r="V15" s="1"/>
  <c r="HA13"/>
  <c r="V13" s="1"/>
  <c r="HA17"/>
  <c r="V17" s="1"/>
  <c r="HA18"/>
  <c r="V18" s="1"/>
  <c r="HA19"/>
  <c r="V19" s="1"/>
  <c r="HA20"/>
  <c r="V20" s="1"/>
  <c r="HA21"/>
  <c r="V21" s="1"/>
  <c r="HA22"/>
  <c r="V22" s="1"/>
  <c r="HA23"/>
  <c r="V23" s="1"/>
  <c r="HA24"/>
  <c r="V24" s="1"/>
  <c r="HA25"/>
  <c r="V25" s="1"/>
  <c r="HA26"/>
  <c r="V26" s="1"/>
  <c r="HA27"/>
  <c r="V27" s="1"/>
  <c r="HA28"/>
  <c r="V28" s="1"/>
  <c r="HA29"/>
  <c r="V29" s="1"/>
  <c r="HA30"/>
  <c r="V30" s="1"/>
  <c r="HA31"/>
  <c r="V31" s="1"/>
  <c r="HA32"/>
  <c r="V32" s="1"/>
  <c r="HA33"/>
  <c r="V33" s="1"/>
  <c r="HA34"/>
  <c r="V34" s="1"/>
  <c r="HA35"/>
  <c r="V35" s="1"/>
  <c r="HA36"/>
  <c r="V36" s="1"/>
  <c r="HA37"/>
  <c r="V37" s="1"/>
  <c r="HA38"/>
  <c r="V38" s="1"/>
  <c r="HA39"/>
  <c r="V39" s="1"/>
  <c r="HA40"/>
  <c r="V40" s="1"/>
  <c r="HA41"/>
  <c r="V41" s="1"/>
  <c r="HA42"/>
  <c r="V42" s="1"/>
  <c r="HA43"/>
  <c r="V43" s="1"/>
  <c r="HA44"/>
  <c r="V44" s="1"/>
  <c r="HA45"/>
  <c r="V45" s="1"/>
  <c r="HA46"/>
  <c r="V46" s="1"/>
  <c r="HA47"/>
  <c r="V47" s="1"/>
  <c r="HA48"/>
  <c r="V48" s="1"/>
  <c r="HA49"/>
  <c r="HA50"/>
  <c r="V50" s="1"/>
  <c r="HA51"/>
  <c r="V51" s="1"/>
  <c r="HA52"/>
  <c r="V52" s="1"/>
  <c r="HA53"/>
  <c r="HA54"/>
  <c r="V54" s="1"/>
  <c r="HA55"/>
  <c r="V55" s="1"/>
  <c r="HA56"/>
  <c r="V56" s="1"/>
  <c r="HA57"/>
  <c r="HA58"/>
  <c r="V58" s="1"/>
  <c r="HA59"/>
  <c r="V59" s="1"/>
  <c r="HA60"/>
  <c r="V60" s="1"/>
  <c r="HA61"/>
  <c r="HA62"/>
  <c r="V62" s="1"/>
  <c r="HA63"/>
  <c r="V63" s="1"/>
  <c r="HA64"/>
  <c r="V64" s="1"/>
  <c r="HA65"/>
  <c r="HA66"/>
  <c r="V66" s="1"/>
  <c r="HA5"/>
  <c r="V5" s="1"/>
  <c r="IN2"/>
  <c r="IO2"/>
  <c r="IP2"/>
  <c r="IQ2"/>
  <c r="IR2"/>
  <c r="IS2"/>
  <c r="IN3"/>
  <c r="IO3"/>
  <c r="IP3"/>
  <c r="IQ3"/>
  <c r="IR3"/>
  <c r="IS3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HB2"/>
  <c r="HB3"/>
  <c r="FX2"/>
  <c r="FX3"/>
  <c r="FX67"/>
  <c r="FB5"/>
  <c r="BF67"/>
  <c r="B3" i="25"/>
  <c r="C3"/>
  <c r="D3"/>
  <c r="E3"/>
  <c r="F3"/>
  <c r="G3"/>
  <c r="FE2" i="5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FK3"/>
  <c r="FL3"/>
  <c r="FM3"/>
  <c r="FN3"/>
  <c r="FO3"/>
  <c r="FP3"/>
  <c r="FQ3"/>
  <c r="FR3"/>
  <c r="FS3"/>
  <c r="FT3"/>
  <c r="FU3"/>
  <c r="FV3"/>
  <c r="FW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FF3"/>
  <c r="FG3"/>
  <c r="FH3"/>
  <c r="FI3"/>
  <c r="FJ3"/>
  <c r="FE3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0"/>
  <c r="L29"/>
  <c r="L23"/>
  <c r="L19"/>
  <c r="L18"/>
  <c r="L13"/>
  <c r="L15"/>
  <c r="L16"/>
  <c r="L12"/>
  <c r="L7"/>
  <c r="L9"/>
  <c r="L8"/>
  <c r="L11"/>
  <c r="L17"/>
  <c r="L20"/>
  <c r="L6"/>
  <c r="B3" i="28"/>
  <c r="C3"/>
  <c r="D3"/>
  <c r="E3"/>
  <c r="F3"/>
  <c r="G3"/>
  <c r="B4" i="26"/>
  <c r="C4"/>
  <c r="D4"/>
  <c r="E4"/>
  <c r="F4"/>
  <c r="G4"/>
  <c r="H3" i="23"/>
  <c r="H3" i="27" s="1"/>
  <c r="H4" i="23"/>
  <c r="H4" i="27" s="1"/>
  <c r="H5" i="23"/>
  <c r="H5" i="27" s="1"/>
  <c r="H6" i="23"/>
  <c r="H6" i="27" s="1"/>
  <c r="H7" i="23"/>
  <c r="H7" i="27" s="1"/>
  <c r="H8" i="23"/>
  <c r="H8" i="27" s="1"/>
  <c r="H9" i="23"/>
  <c r="H9" i="27" s="1"/>
  <c r="H10" i="23"/>
  <c r="H10" i="27" s="1"/>
  <c r="H11" i="23"/>
  <c r="H11" i="27" s="1"/>
  <c r="H12" i="23"/>
  <c r="H12" i="27" s="1"/>
  <c r="H13" i="23"/>
  <c r="H13" i="27" s="1"/>
  <c r="H14" i="23"/>
  <c r="H14" i="27" s="1"/>
  <c r="H15" i="23"/>
  <c r="H15" i="27" s="1"/>
  <c r="H16" i="23"/>
  <c r="H16" i="27" s="1"/>
  <c r="H17" i="23"/>
  <c r="H17" i="27" s="1"/>
  <c r="H18" i="23"/>
  <c r="H18" i="27" s="1"/>
  <c r="H19" i="23"/>
  <c r="H19" i="27" s="1"/>
  <c r="H20" i="23"/>
  <c r="H20" i="27" s="1"/>
  <c r="H21" i="23"/>
  <c r="H21" i="27" s="1"/>
  <c r="H22" i="23"/>
  <c r="H22" i="27" s="1"/>
  <c r="H23" i="23"/>
  <c r="H23" i="27" s="1"/>
  <c r="H24" i="23"/>
  <c r="H24" i="27" s="1"/>
  <c r="H25" i="23"/>
  <c r="H25" i="27" s="1"/>
  <c r="H26" i="23"/>
  <c r="H26" i="27" s="1"/>
  <c r="H27" i="23"/>
  <c r="H27" i="27" s="1"/>
  <c r="H28" i="23"/>
  <c r="H28" i="27" s="1"/>
  <c r="H29" i="23"/>
  <c r="H29" i="27" s="1"/>
  <c r="H30" i="23"/>
  <c r="H30" i="27" s="1"/>
  <c r="H31" i="23"/>
  <c r="H31" i="27" s="1"/>
  <c r="H32" i="23"/>
  <c r="H32" i="27" s="1"/>
  <c r="H33" i="23"/>
  <c r="H33" i="27" s="1"/>
  <c r="H34" i="23"/>
  <c r="H34" i="27" s="1"/>
  <c r="H35" i="23"/>
  <c r="H35" i="27" s="1"/>
  <c r="H36" i="23"/>
  <c r="H36" i="27" s="1"/>
  <c r="H37" i="23"/>
  <c r="H37" i="27" s="1"/>
  <c r="H38" i="23"/>
  <c r="H38" i="27" s="1"/>
  <c r="H39" i="23"/>
  <c r="H39" i="27" s="1"/>
  <c r="H40" i="23"/>
  <c r="H40" i="27" s="1"/>
  <c r="H41" i="23"/>
  <c r="H41" i="27" s="1"/>
  <c r="H42" i="23"/>
  <c r="H42" i="27" s="1"/>
  <c r="H43" i="23"/>
  <c r="H43" i="27" s="1"/>
  <c r="H44" i="23"/>
  <c r="H44" i="27" s="1"/>
  <c r="H45" i="23"/>
  <c r="H45" i="27" s="1"/>
  <c r="H46" i="23"/>
  <c r="H46" i="27" s="1"/>
  <c r="H47" i="23"/>
  <c r="H47" i="27" s="1"/>
  <c r="H48" i="23"/>
  <c r="H48" i="27" s="1"/>
  <c r="H49" i="23"/>
  <c r="H49" i="27" s="1"/>
  <c r="H50" i="23"/>
  <c r="H50" i="27" s="1"/>
  <c r="B53" i="23"/>
  <c r="D53"/>
  <c r="B56" s="1"/>
  <c r="F53"/>
  <c r="H53"/>
  <c r="J53"/>
  <c r="L53"/>
  <c r="B53" i="17"/>
  <c r="D53"/>
  <c r="F53"/>
  <c r="H53"/>
  <c r="J53"/>
  <c r="L53"/>
  <c r="I1" i="5"/>
  <c r="BQ2"/>
  <c r="DJ2" s="1"/>
  <c r="BR2"/>
  <c r="DK2" s="1"/>
  <c r="BS2"/>
  <c r="DL2"/>
  <c r="BT2"/>
  <c r="DM2" s="1"/>
  <c r="BU2"/>
  <c r="DN2" s="1"/>
  <c r="BV2"/>
  <c r="DO2"/>
  <c r="BW2"/>
  <c r="DP2" s="1"/>
  <c r="BX2"/>
  <c r="DQ2" s="1"/>
  <c r="BY2"/>
  <c r="DR2"/>
  <c r="BZ2"/>
  <c r="DS2" s="1"/>
  <c r="CA2"/>
  <c r="DT2" s="1"/>
  <c r="CB2"/>
  <c r="DU2" s="1"/>
  <c r="CC2"/>
  <c r="DV2" s="1"/>
  <c r="CD2"/>
  <c r="DW2" s="1"/>
  <c r="CE2"/>
  <c r="DX2" s="1"/>
  <c r="CF2"/>
  <c r="DY2" s="1"/>
  <c r="CG2"/>
  <c r="DZ2" s="1"/>
  <c r="CH2"/>
  <c r="EA2" s="1"/>
  <c r="CI2"/>
  <c r="EB2" s="1"/>
  <c r="CJ2"/>
  <c r="EC2"/>
  <c r="CK2"/>
  <c r="ED2" s="1"/>
  <c r="CL2"/>
  <c r="EE2" s="1"/>
  <c r="CM2"/>
  <c r="CN2"/>
  <c r="EG2" s="1"/>
  <c r="CO2"/>
  <c r="EH2" s="1"/>
  <c r="CP2"/>
  <c r="EI2" s="1"/>
  <c r="CQ2"/>
  <c r="EJ2" s="1"/>
  <c r="CR2"/>
  <c r="EK2" s="1"/>
  <c r="CS2"/>
  <c r="CT2"/>
  <c r="EM2" s="1"/>
  <c r="CU2"/>
  <c r="EN2" s="1"/>
  <c r="CV2"/>
  <c r="EO2" s="1"/>
  <c r="CW2"/>
  <c r="EP2" s="1"/>
  <c r="CX2"/>
  <c r="EQ2" s="1"/>
  <c r="CY2"/>
  <c r="ER2" s="1"/>
  <c r="CZ2"/>
  <c r="ES2" s="1"/>
  <c r="DA2"/>
  <c r="ET2" s="1"/>
  <c r="DB2"/>
  <c r="EU2" s="1"/>
  <c r="DC2"/>
  <c r="EV2" s="1"/>
  <c r="DD2"/>
  <c r="EW2" s="1"/>
  <c r="DE2"/>
  <c r="EX2" s="1"/>
  <c r="DF2"/>
  <c r="EY2" s="1"/>
  <c r="DG2"/>
  <c r="EZ2"/>
  <c r="DH2"/>
  <c r="FA2"/>
  <c r="EF2"/>
  <c r="EL2"/>
  <c r="BQ3"/>
  <c r="A48" i="17" s="1"/>
  <c r="A48" i="28" s="1"/>
  <c r="BR3" i="5"/>
  <c r="A49" i="17"/>
  <c r="A49" i="26" s="1"/>
  <c r="BS3" i="5"/>
  <c r="DL3" s="1"/>
  <c r="BT3"/>
  <c r="DM3" s="1"/>
  <c r="BU3"/>
  <c r="DN3" s="1"/>
  <c r="BV3"/>
  <c r="DO3" s="1"/>
  <c r="BW3"/>
  <c r="DP3" s="1"/>
  <c r="BX3"/>
  <c r="DQ3" s="1"/>
  <c r="BY3"/>
  <c r="DR3" s="1"/>
  <c r="BZ3"/>
  <c r="DS3" s="1"/>
  <c r="CA3"/>
  <c r="CB3"/>
  <c r="DU3" s="1"/>
  <c r="CC3"/>
  <c r="DV3" s="1"/>
  <c r="CD3"/>
  <c r="DW3" s="1"/>
  <c r="CE3"/>
  <c r="DX3" s="1"/>
  <c r="CF3"/>
  <c r="DY3" s="1"/>
  <c r="CG3"/>
  <c r="DZ3" s="1"/>
  <c r="CH3"/>
  <c r="EA3" s="1"/>
  <c r="CI3"/>
  <c r="EB3" s="1"/>
  <c r="CJ3"/>
  <c r="EC3" s="1"/>
  <c r="CK3"/>
  <c r="ED3" s="1"/>
  <c r="CL3"/>
  <c r="EE3" s="1"/>
  <c r="CM3"/>
  <c r="EF3" s="1"/>
  <c r="CN3"/>
  <c r="EG3" s="1"/>
  <c r="CO3"/>
  <c r="EH3" s="1"/>
  <c r="CP3"/>
  <c r="EI3" s="1"/>
  <c r="CQ3"/>
  <c r="EJ3" s="1"/>
  <c r="CR3"/>
  <c r="EK3" s="1"/>
  <c r="CS3"/>
  <c r="EL3" s="1"/>
  <c r="CT3"/>
  <c r="EM3" s="1"/>
  <c r="CU3"/>
  <c r="EN3" s="1"/>
  <c r="CV3"/>
  <c r="EO3" s="1"/>
  <c r="CW3"/>
  <c r="EP3"/>
  <c r="CX3"/>
  <c r="EQ3" s="1"/>
  <c r="CY3"/>
  <c r="ER3" s="1"/>
  <c r="CZ3"/>
  <c r="ES3" s="1"/>
  <c r="DA3"/>
  <c r="ET3" s="1"/>
  <c r="DB3"/>
  <c r="EU3" s="1"/>
  <c r="DC3"/>
  <c r="EV3" s="1"/>
  <c r="DD3"/>
  <c r="EW3" s="1"/>
  <c r="DE3"/>
  <c r="EX3" s="1"/>
  <c r="DF3"/>
  <c r="EY3" s="1"/>
  <c r="DG3"/>
  <c r="EZ3" s="1"/>
  <c r="DH3"/>
  <c r="FA3" s="1"/>
  <c r="DT3"/>
  <c r="C5"/>
  <c r="D5"/>
  <c r="E5"/>
  <c r="G5"/>
  <c r="H5"/>
  <c r="I5"/>
  <c r="K5" s="1"/>
  <c r="L5"/>
  <c r="O5"/>
  <c r="P5"/>
  <c r="Q5"/>
  <c r="FC5"/>
  <c r="FD5"/>
  <c r="C6"/>
  <c r="D6"/>
  <c r="E6"/>
  <c r="F6"/>
  <c r="G6"/>
  <c r="H6"/>
  <c r="I6"/>
  <c r="K6" s="1"/>
  <c r="O6"/>
  <c r="P6"/>
  <c r="Q6"/>
  <c r="FB6"/>
  <c r="FC6"/>
  <c r="FD6"/>
  <c r="C10"/>
  <c r="D10"/>
  <c r="E10"/>
  <c r="F10"/>
  <c r="G10"/>
  <c r="H10"/>
  <c r="I10"/>
  <c r="K10"/>
  <c r="O10"/>
  <c r="P10"/>
  <c r="Q10"/>
  <c r="FB10"/>
  <c r="FC10"/>
  <c r="FD10"/>
  <c r="C8"/>
  <c r="E8"/>
  <c r="F8"/>
  <c r="G8"/>
  <c r="H8"/>
  <c r="I8"/>
  <c r="K8" s="1"/>
  <c r="O8"/>
  <c r="P8"/>
  <c r="Q8"/>
  <c r="FB8"/>
  <c r="FC8"/>
  <c r="FD8"/>
  <c r="C9"/>
  <c r="E9"/>
  <c r="F9"/>
  <c r="G9"/>
  <c r="H9"/>
  <c r="I9"/>
  <c r="K9" s="1"/>
  <c r="O9"/>
  <c r="P9"/>
  <c r="Q9"/>
  <c r="FB9"/>
  <c r="FC9"/>
  <c r="FD9"/>
  <c r="C7"/>
  <c r="D7"/>
  <c r="E7"/>
  <c r="F7"/>
  <c r="G7"/>
  <c r="H7"/>
  <c r="I7"/>
  <c r="J7" s="1"/>
  <c r="O7"/>
  <c r="P7"/>
  <c r="Q7"/>
  <c r="FB7"/>
  <c r="FC7"/>
  <c r="FD7"/>
  <c r="C11"/>
  <c r="D11"/>
  <c r="E11"/>
  <c r="F11"/>
  <c r="G11"/>
  <c r="H11"/>
  <c r="I11"/>
  <c r="J11" s="1"/>
  <c r="O11"/>
  <c r="P11"/>
  <c r="Q11"/>
  <c r="FB11"/>
  <c r="FC11"/>
  <c r="FD11"/>
  <c r="C12"/>
  <c r="D12"/>
  <c r="E12"/>
  <c r="F12"/>
  <c r="G12"/>
  <c r="H12"/>
  <c r="I12"/>
  <c r="J12" s="1"/>
  <c r="O12"/>
  <c r="P12"/>
  <c r="Q12"/>
  <c r="FB12"/>
  <c r="FC12"/>
  <c r="FD12"/>
  <c r="C14"/>
  <c r="D14"/>
  <c r="E14"/>
  <c r="F14"/>
  <c r="G14"/>
  <c r="H14"/>
  <c r="I14"/>
  <c r="J14" s="1"/>
  <c r="O14"/>
  <c r="P14"/>
  <c r="Q14"/>
  <c r="FB14"/>
  <c r="FC14"/>
  <c r="FD14"/>
  <c r="C16"/>
  <c r="D16"/>
  <c r="E16"/>
  <c r="F16"/>
  <c r="G16"/>
  <c r="H16"/>
  <c r="I16"/>
  <c r="J16" s="1"/>
  <c r="O16"/>
  <c r="P16"/>
  <c r="Q16"/>
  <c r="FB16"/>
  <c r="FC16"/>
  <c r="FD16"/>
  <c r="C15"/>
  <c r="D15"/>
  <c r="E15"/>
  <c r="F15"/>
  <c r="G15"/>
  <c r="H15"/>
  <c r="I15"/>
  <c r="K15" s="1"/>
  <c r="O15"/>
  <c r="P15"/>
  <c r="Q15"/>
  <c r="FB15"/>
  <c r="FC15"/>
  <c r="FD15"/>
  <c r="C13"/>
  <c r="D13"/>
  <c r="E13"/>
  <c r="F13"/>
  <c r="G13"/>
  <c r="H13"/>
  <c r="I13"/>
  <c r="K13" s="1"/>
  <c r="O13"/>
  <c r="P13"/>
  <c r="Q13"/>
  <c r="FB13"/>
  <c r="FC13"/>
  <c r="FD13"/>
  <c r="C17"/>
  <c r="D17"/>
  <c r="E17"/>
  <c r="F17"/>
  <c r="G17"/>
  <c r="H17"/>
  <c r="I17"/>
  <c r="K17" s="1"/>
  <c r="O17"/>
  <c r="P17"/>
  <c r="Q17"/>
  <c r="FB17"/>
  <c r="FC17"/>
  <c r="FD17"/>
  <c r="C18"/>
  <c r="D18"/>
  <c r="E18"/>
  <c r="F18"/>
  <c r="G18"/>
  <c r="H18"/>
  <c r="I18"/>
  <c r="O18"/>
  <c r="P18"/>
  <c r="N18" s="1"/>
  <c r="Q18"/>
  <c r="FB18"/>
  <c r="FC18"/>
  <c r="FD18"/>
  <c r="C19"/>
  <c r="D19"/>
  <c r="E19"/>
  <c r="F19"/>
  <c r="G19"/>
  <c r="H19"/>
  <c r="I19"/>
  <c r="K19" s="1"/>
  <c r="O19"/>
  <c r="N19" s="1"/>
  <c r="P19"/>
  <c r="Q19"/>
  <c r="FB19"/>
  <c r="FC19"/>
  <c r="FD19"/>
  <c r="C20"/>
  <c r="D20"/>
  <c r="E20"/>
  <c r="F20"/>
  <c r="G20"/>
  <c r="H20"/>
  <c r="I20"/>
  <c r="K20" s="1"/>
  <c r="O20"/>
  <c r="P20"/>
  <c r="Q20"/>
  <c r="FB20"/>
  <c r="FC20"/>
  <c r="FD20"/>
  <c r="C21"/>
  <c r="D21"/>
  <c r="E21"/>
  <c r="F21"/>
  <c r="G21"/>
  <c r="H21"/>
  <c r="I21"/>
  <c r="J21" s="1"/>
  <c r="L21"/>
  <c r="O21"/>
  <c r="P21"/>
  <c r="Q21"/>
  <c r="FB21"/>
  <c r="FC21"/>
  <c r="FD21"/>
  <c r="C22"/>
  <c r="D22"/>
  <c r="E22"/>
  <c r="F22"/>
  <c r="G22"/>
  <c r="H22"/>
  <c r="I22"/>
  <c r="L22"/>
  <c r="O22"/>
  <c r="P22"/>
  <c r="Q22"/>
  <c r="FB22"/>
  <c r="FC22"/>
  <c r="FD22"/>
  <c r="C23"/>
  <c r="D23"/>
  <c r="E23"/>
  <c r="F23"/>
  <c r="G23"/>
  <c r="H23"/>
  <c r="I23"/>
  <c r="J23" s="1"/>
  <c r="O23"/>
  <c r="P23"/>
  <c r="Q23"/>
  <c r="FB23"/>
  <c r="FC23"/>
  <c r="FD23"/>
  <c r="C24"/>
  <c r="E24"/>
  <c r="F24"/>
  <c r="G24"/>
  <c r="H24"/>
  <c r="I24"/>
  <c r="K24"/>
  <c r="L24"/>
  <c r="O24"/>
  <c r="P24"/>
  <c r="Q24"/>
  <c r="FB24"/>
  <c r="FC24"/>
  <c r="FD24"/>
  <c r="C25"/>
  <c r="D25"/>
  <c r="E25"/>
  <c r="F25"/>
  <c r="G25"/>
  <c r="H25"/>
  <c r="I25"/>
  <c r="J25" s="1"/>
  <c r="L25"/>
  <c r="O25"/>
  <c r="P25"/>
  <c r="Q25"/>
  <c r="FB25"/>
  <c r="FC25"/>
  <c r="FD25"/>
  <c r="C26"/>
  <c r="D26"/>
  <c r="E26"/>
  <c r="F26"/>
  <c r="G26"/>
  <c r="H26"/>
  <c r="I26"/>
  <c r="L26"/>
  <c r="O26"/>
  <c r="P26"/>
  <c r="Q26"/>
  <c r="FB26"/>
  <c r="FC26"/>
  <c r="FD26"/>
  <c r="C27"/>
  <c r="D27"/>
  <c r="E27"/>
  <c r="F27"/>
  <c r="G27"/>
  <c r="H27"/>
  <c r="I27"/>
  <c r="K27"/>
  <c r="O27"/>
  <c r="P27"/>
  <c r="Q27"/>
  <c r="FB27"/>
  <c r="FC27"/>
  <c r="FD27"/>
  <c r="C28"/>
  <c r="D28"/>
  <c r="E28"/>
  <c r="F28"/>
  <c r="G28"/>
  <c r="H28"/>
  <c r="I28"/>
  <c r="L28"/>
  <c r="O28"/>
  <c r="P28"/>
  <c r="Q28"/>
  <c r="FB28"/>
  <c r="FC28"/>
  <c r="FD28"/>
  <c r="C29"/>
  <c r="D29"/>
  <c r="E29"/>
  <c r="F29"/>
  <c r="G29"/>
  <c r="H29"/>
  <c r="I29"/>
  <c r="J29" s="1"/>
  <c r="O29"/>
  <c r="P29"/>
  <c r="Q29"/>
  <c r="FB29"/>
  <c r="FC29"/>
  <c r="FD29"/>
  <c r="C30"/>
  <c r="D30"/>
  <c r="E30"/>
  <c r="F30"/>
  <c r="G30"/>
  <c r="H30"/>
  <c r="I30"/>
  <c r="K30" s="1"/>
  <c r="O30"/>
  <c r="P30"/>
  <c r="Q30"/>
  <c r="FB30"/>
  <c r="FC30"/>
  <c r="FD30"/>
  <c r="C31"/>
  <c r="D31"/>
  <c r="E31"/>
  <c r="F31"/>
  <c r="G31"/>
  <c r="H31"/>
  <c r="I31"/>
  <c r="J31"/>
  <c r="K31"/>
  <c r="L31"/>
  <c r="O31"/>
  <c r="P31"/>
  <c r="N31" s="1"/>
  <c r="Q31"/>
  <c r="FB31"/>
  <c r="FC31"/>
  <c r="FD31"/>
  <c r="C32"/>
  <c r="D32"/>
  <c r="E32"/>
  <c r="F32"/>
  <c r="G32"/>
  <c r="H32"/>
  <c r="I32"/>
  <c r="J32" s="1"/>
  <c r="O32"/>
  <c r="P32"/>
  <c r="Q32"/>
  <c r="FB32"/>
  <c r="FC32"/>
  <c r="FD32"/>
  <c r="C33"/>
  <c r="E33"/>
  <c r="F33"/>
  <c r="G33"/>
  <c r="H33"/>
  <c r="I33"/>
  <c r="O33"/>
  <c r="P33"/>
  <c r="Q33"/>
  <c r="N33" s="1"/>
  <c r="FB33"/>
  <c r="FC33"/>
  <c r="FD33"/>
  <c r="C34"/>
  <c r="E34"/>
  <c r="F34"/>
  <c r="G34"/>
  <c r="H34"/>
  <c r="I34"/>
  <c r="K34"/>
  <c r="O34"/>
  <c r="P34"/>
  <c r="Q34"/>
  <c r="FB34"/>
  <c r="FC34"/>
  <c r="FD34"/>
  <c r="C35"/>
  <c r="E35"/>
  <c r="F35"/>
  <c r="G35"/>
  <c r="H35"/>
  <c r="I35"/>
  <c r="O35"/>
  <c r="P35"/>
  <c r="Q35"/>
  <c r="FB35"/>
  <c r="FC35"/>
  <c r="FD35"/>
  <c r="C36"/>
  <c r="E36"/>
  <c r="F36"/>
  <c r="G36"/>
  <c r="H36"/>
  <c r="I36"/>
  <c r="K36" s="1"/>
  <c r="O36"/>
  <c r="P36"/>
  <c r="Q36"/>
  <c r="FB36"/>
  <c r="FC36"/>
  <c r="FD36"/>
  <c r="C37"/>
  <c r="E37"/>
  <c r="F37"/>
  <c r="G37"/>
  <c r="H37"/>
  <c r="I37"/>
  <c r="O37"/>
  <c r="P37"/>
  <c r="Q37"/>
  <c r="FB37"/>
  <c r="FC37"/>
  <c r="FD37"/>
  <c r="C38"/>
  <c r="D38"/>
  <c r="E38"/>
  <c r="F38"/>
  <c r="G38"/>
  <c r="H38"/>
  <c r="I38"/>
  <c r="J38" s="1"/>
  <c r="O38"/>
  <c r="P38"/>
  <c r="Q38"/>
  <c r="FB38"/>
  <c r="FC38"/>
  <c r="FD38"/>
  <c r="C39"/>
  <c r="D39"/>
  <c r="E39"/>
  <c r="F39"/>
  <c r="G39"/>
  <c r="H39"/>
  <c r="I39"/>
  <c r="J39" s="1"/>
  <c r="O39"/>
  <c r="P39"/>
  <c r="Q39"/>
  <c r="FB39"/>
  <c r="FC39"/>
  <c r="FD39"/>
  <c r="C40"/>
  <c r="D40"/>
  <c r="E40"/>
  <c r="F40"/>
  <c r="G40"/>
  <c r="H40"/>
  <c r="I40"/>
  <c r="K40" s="1"/>
  <c r="L40"/>
  <c r="O40"/>
  <c r="P40"/>
  <c r="Q40"/>
  <c r="FB40"/>
  <c r="FC40"/>
  <c r="FD40"/>
  <c r="C41"/>
  <c r="D41"/>
  <c r="E41"/>
  <c r="F41"/>
  <c r="G41"/>
  <c r="H41"/>
  <c r="I41"/>
  <c r="K41"/>
  <c r="O41"/>
  <c r="P41"/>
  <c r="Q41"/>
  <c r="N41"/>
  <c r="FB41"/>
  <c r="FC41"/>
  <c r="FD41"/>
  <c r="C42"/>
  <c r="D42"/>
  <c r="E42"/>
  <c r="F42"/>
  <c r="G42"/>
  <c r="H42"/>
  <c r="I42"/>
  <c r="J42" s="1"/>
  <c r="O42"/>
  <c r="P42"/>
  <c r="Q42"/>
  <c r="FB42"/>
  <c r="FC42"/>
  <c r="FD42"/>
  <c r="C43"/>
  <c r="D43"/>
  <c r="E43"/>
  <c r="F43"/>
  <c r="G43"/>
  <c r="H43"/>
  <c r="I43"/>
  <c r="K43"/>
  <c r="O43"/>
  <c r="P43"/>
  <c r="Q43"/>
  <c r="FB43"/>
  <c r="FC43"/>
  <c r="FD43"/>
  <c r="C44"/>
  <c r="D44"/>
  <c r="E44"/>
  <c r="F44"/>
  <c r="G44"/>
  <c r="H44"/>
  <c r="I44"/>
  <c r="J44" s="1"/>
  <c r="O44"/>
  <c r="P44"/>
  <c r="Q44"/>
  <c r="FB44"/>
  <c r="FC44"/>
  <c r="FD44"/>
  <c r="C45"/>
  <c r="D45"/>
  <c r="E45"/>
  <c r="F45"/>
  <c r="G45"/>
  <c r="H45"/>
  <c r="I45"/>
  <c r="K45" s="1"/>
  <c r="O45"/>
  <c r="N45" s="1"/>
  <c r="P45"/>
  <c r="Q45"/>
  <c r="FB45"/>
  <c r="FC45"/>
  <c r="FD45"/>
  <c r="C46"/>
  <c r="D46"/>
  <c r="E46"/>
  <c r="F46"/>
  <c r="G46"/>
  <c r="H46"/>
  <c r="I46"/>
  <c r="O46"/>
  <c r="P46"/>
  <c r="Q46"/>
  <c r="FB46"/>
  <c r="FC46"/>
  <c r="FD46"/>
  <c r="C47"/>
  <c r="D47"/>
  <c r="E47"/>
  <c r="F47"/>
  <c r="G47"/>
  <c r="H47"/>
  <c r="I47"/>
  <c r="J47" s="1"/>
  <c r="O47"/>
  <c r="P47"/>
  <c r="Q47"/>
  <c r="FB47"/>
  <c r="FC47"/>
  <c r="FD47"/>
  <c r="C48"/>
  <c r="D48"/>
  <c r="E48"/>
  <c r="F48"/>
  <c r="G48"/>
  <c r="H48"/>
  <c r="I48"/>
  <c r="O48"/>
  <c r="P48"/>
  <c r="Q48"/>
  <c r="FB48"/>
  <c r="FC48"/>
  <c r="FD48"/>
  <c r="C49"/>
  <c r="D49"/>
  <c r="E49"/>
  <c r="F49"/>
  <c r="G49"/>
  <c r="H49"/>
  <c r="I49"/>
  <c r="O49"/>
  <c r="P49"/>
  <c r="Q49"/>
  <c r="FB49"/>
  <c r="FC49"/>
  <c r="FD49"/>
  <c r="C50"/>
  <c r="D50"/>
  <c r="E50"/>
  <c r="F50"/>
  <c r="G50"/>
  <c r="H50"/>
  <c r="I50"/>
  <c r="O50"/>
  <c r="P50"/>
  <c r="Q50"/>
  <c r="FB50"/>
  <c r="FC50"/>
  <c r="FD50"/>
  <c r="C51"/>
  <c r="D51"/>
  <c r="E51"/>
  <c r="F51"/>
  <c r="G51"/>
  <c r="H51"/>
  <c r="I51"/>
  <c r="K51" s="1"/>
  <c r="O51"/>
  <c r="P51"/>
  <c r="Q51"/>
  <c r="FB51"/>
  <c r="FC51"/>
  <c r="FD51"/>
  <c r="C52"/>
  <c r="D52"/>
  <c r="E52"/>
  <c r="F52"/>
  <c r="G52"/>
  <c r="H52"/>
  <c r="I52"/>
  <c r="O52"/>
  <c r="P52"/>
  <c r="Q52"/>
  <c r="FB52"/>
  <c r="FC52"/>
  <c r="FD52"/>
  <c r="C53"/>
  <c r="D53"/>
  <c r="E53"/>
  <c r="F53"/>
  <c r="G53"/>
  <c r="H53"/>
  <c r="I53"/>
  <c r="K53" s="1"/>
  <c r="O53"/>
  <c r="P53"/>
  <c r="Q53"/>
  <c r="FB53"/>
  <c r="FC53"/>
  <c r="FD53"/>
  <c r="C54"/>
  <c r="D54"/>
  <c r="E54"/>
  <c r="F54"/>
  <c r="G54"/>
  <c r="H54"/>
  <c r="I54"/>
  <c r="O54"/>
  <c r="P54"/>
  <c r="Q54"/>
  <c r="FB54"/>
  <c r="FC54"/>
  <c r="FD54"/>
  <c r="C55"/>
  <c r="D55"/>
  <c r="E55"/>
  <c r="F55"/>
  <c r="G55"/>
  <c r="H55"/>
  <c r="I55"/>
  <c r="J55" s="1"/>
  <c r="O55"/>
  <c r="P55"/>
  <c r="Q55"/>
  <c r="FB55"/>
  <c r="FC55"/>
  <c r="FD55"/>
  <c r="C56"/>
  <c r="D56"/>
  <c r="E56"/>
  <c r="F56"/>
  <c r="G56"/>
  <c r="H56"/>
  <c r="I56"/>
  <c r="J56" s="1"/>
  <c r="O56"/>
  <c r="P56"/>
  <c r="Q56"/>
  <c r="FB56"/>
  <c r="FC56"/>
  <c r="FD56"/>
  <c r="C57"/>
  <c r="D57"/>
  <c r="E57"/>
  <c r="F57"/>
  <c r="G57"/>
  <c r="H57"/>
  <c r="I57"/>
  <c r="O57"/>
  <c r="P57"/>
  <c r="Q57"/>
  <c r="FB57"/>
  <c r="FC57"/>
  <c r="FD57"/>
  <c r="C58"/>
  <c r="D58"/>
  <c r="E58"/>
  <c r="F58"/>
  <c r="G58"/>
  <c r="H58"/>
  <c r="I58"/>
  <c r="J58" s="1"/>
  <c r="O58"/>
  <c r="P58"/>
  <c r="Q58"/>
  <c r="FB58"/>
  <c r="FC58"/>
  <c r="FD58"/>
  <c r="C59"/>
  <c r="D59"/>
  <c r="E59"/>
  <c r="F59"/>
  <c r="G59"/>
  <c r="H59"/>
  <c r="I59"/>
  <c r="K59" s="1"/>
  <c r="O59"/>
  <c r="P59"/>
  <c r="Q59"/>
  <c r="FB59"/>
  <c r="FC59"/>
  <c r="FD59"/>
  <c r="D60"/>
  <c r="H60"/>
  <c r="FB60"/>
  <c r="FC60"/>
  <c r="FD60"/>
  <c r="D61"/>
  <c r="H61"/>
  <c r="FB61"/>
  <c r="FC61"/>
  <c r="FD61"/>
  <c r="FB62"/>
  <c r="FC62"/>
  <c r="FD62"/>
  <c r="H63"/>
  <c r="FB63"/>
  <c r="FC63"/>
  <c r="FD63"/>
  <c r="H64"/>
  <c r="FB64"/>
  <c r="FC64"/>
  <c r="FD64"/>
  <c r="H65"/>
  <c r="FB65"/>
  <c r="FC65"/>
  <c r="FD65"/>
  <c r="H66"/>
  <c r="FB66"/>
  <c r="FC66"/>
  <c r="FD66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G67"/>
  <c r="BH67"/>
  <c r="BI67"/>
  <c r="BJ67"/>
  <c r="BK67"/>
  <c r="BL67"/>
  <c r="BM67"/>
  <c r="BN67"/>
  <c r="BO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FE67"/>
  <c r="R67" s="1"/>
  <c r="FF67"/>
  <c r="FG67"/>
  <c r="FH67"/>
  <c r="FI67"/>
  <c r="FJ67"/>
  <c r="FK67"/>
  <c r="FL67"/>
  <c r="FM67"/>
  <c r="FN67"/>
  <c r="FO67"/>
  <c r="FP67"/>
  <c r="FQ67"/>
  <c r="FR67"/>
  <c r="FS67"/>
  <c r="FT67"/>
  <c r="FU67"/>
  <c r="FV67"/>
  <c r="FW67"/>
  <c r="FY67"/>
  <c r="FZ67"/>
  <c r="GA67"/>
  <c r="GB67"/>
  <c r="GC67"/>
  <c r="GD67"/>
  <c r="GE67"/>
  <c r="GF67"/>
  <c r="GG67"/>
  <c r="GH67"/>
  <c r="GI67"/>
  <c r="GJ67"/>
  <c r="GK67"/>
  <c r="GL67"/>
  <c r="GM67"/>
  <c r="GN67"/>
  <c r="GO67"/>
  <c r="GP67"/>
  <c r="GQ67"/>
  <c r="GR67"/>
  <c r="GS67"/>
  <c r="GT67"/>
  <c r="GU67"/>
  <c r="GV67"/>
  <c r="GW67"/>
  <c r="GX67"/>
  <c r="GY67"/>
  <c r="GZ67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K68"/>
  <c r="EL68"/>
  <c r="EM68"/>
  <c r="EN68"/>
  <c r="EO68"/>
  <c r="EP68"/>
  <c r="EQ68"/>
  <c r="ER68"/>
  <c r="ES68"/>
  <c r="ET68"/>
  <c r="EU68"/>
  <c r="EV68"/>
  <c r="EW68"/>
  <c r="EX68"/>
  <c r="EY68"/>
  <c r="EZ68"/>
  <c r="FA68"/>
  <c r="E56" i="23"/>
  <c r="J48" i="5"/>
  <c r="DK3"/>
  <c r="A36" i="23"/>
  <c r="K56" i="5"/>
  <c r="K44"/>
  <c r="K52"/>
  <c r="J45"/>
  <c r="K54"/>
  <c r="N47"/>
  <c r="A39" i="23"/>
  <c r="A40"/>
  <c r="N6" i="5"/>
  <c r="DJ3"/>
  <c r="J46"/>
  <c r="K29"/>
  <c r="J5"/>
  <c r="K33"/>
  <c r="J9"/>
  <c r="J35"/>
  <c r="J20"/>
  <c r="J6"/>
  <c r="K38"/>
  <c r="K39"/>
  <c r="K50"/>
  <c r="K48"/>
  <c r="K32"/>
  <c r="K16"/>
  <c r="K35"/>
  <c r="K42"/>
  <c r="K46"/>
  <c r="K22"/>
  <c r="K11"/>
  <c r="K14"/>
  <c r="A12" i="23"/>
  <c r="G67" i="5"/>
  <c r="J15"/>
  <c r="J40"/>
  <c r="J37"/>
  <c r="J19"/>
  <c r="J30"/>
  <c r="J26"/>
  <c r="J22"/>
  <c r="J27"/>
  <c r="J34"/>
  <c r="J36"/>
  <c r="J28"/>
  <c r="J24"/>
  <c r="J18"/>
  <c r="A17" i="23"/>
  <c r="A42"/>
  <c r="N29" i="5"/>
  <c r="N25"/>
  <c r="N20"/>
  <c r="N15"/>
  <c r="N8"/>
  <c r="N24"/>
  <c r="N21"/>
  <c r="N17"/>
  <c r="N11"/>
  <c r="N9"/>
  <c r="N5"/>
  <c r="N40"/>
  <c r="N28"/>
  <c r="N27"/>
  <c r="N22"/>
  <c r="N13"/>
  <c r="K23"/>
  <c r="J43"/>
  <c r="K57"/>
  <c r="K18"/>
  <c r="K37"/>
  <c r="K7"/>
  <c r="K12"/>
  <c r="J51"/>
  <c r="J41"/>
  <c r="J17"/>
  <c r="J10"/>
  <c r="K49"/>
  <c r="K26"/>
  <c r="FC67"/>
  <c r="J59" l="1"/>
  <c r="N54"/>
  <c r="N50"/>
  <c r="H67"/>
  <c r="N46"/>
  <c r="N32"/>
  <c r="N23"/>
  <c r="N16"/>
  <c r="N12"/>
  <c r="S67"/>
  <c r="U65"/>
  <c r="U63"/>
  <c r="U61"/>
  <c r="U59"/>
  <c r="U57"/>
  <c r="U55"/>
  <c r="U53"/>
  <c r="U51"/>
  <c r="U49"/>
  <c r="U47"/>
  <c r="U45"/>
  <c r="U43"/>
  <c r="U41"/>
  <c r="U39"/>
  <c r="U37"/>
  <c r="U35"/>
  <c r="U33"/>
  <c r="U31"/>
  <c r="U29"/>
  <c r="U27"/>
  <c r="U25"/>
  <c r="U23"/>
  <c r="U21"/>
  <c r="U19"/>
  <c r="U17"/>
  <c r="U15"/>
  <c r="U13"/>
  <c r="U11"/>
  <c r="U9"/>
  <c r="U7"/>
  <c r="N57"/>
  <c r="N56"/>
  <c r="N55"/>
  <c r="J54"/>
  <c r="N53"/>
  <c r="N52"/>
  <c r="J50"/>
  <c r="N44"/>
  <c r="J33"/>
  <c r="N30"/>
  <c r="N26"/>
  <c r="K25"/>
  <c r="K21"/>
  <c r="N14"/>
  <c r="N7"/>
  <c r="J8"/>
  <c r="N10"/>
  <c r="F56" i="17"/>
  <c r="C56" i="23"/>
  <c r="G56"/>
  <c r="T67" i="5"/>
  <c r="U66"/>
  <c r="U64"/>
  <c r="U62"/>
  <c r="U60"/>
  <c r="U58"/>
  <c r="U56"/>
  <c r="U54"/>
  <c r="U52"/>
  <c r="U50"/>
  <c r="U48"/>
  <c r="U46"/>
  <c r="U44"/>
  <c r="U42"/>
  <c r="U40"/>
  <c r="U38"/>
  <c r="U36"/>
  <c r="U34"/>
  <c r="U32"/>
  <c r="U30"/>
  <c r="U28"/>
  <c r="U26"/>
  <c r="U24"/>
  <c r="U22"/>
  <c r="U20"/>
  <c r="U18"/>
  <c r="U16"/>
  <c r="U14"/>
  <c r="U12"/>
  <c r="U10"/>
  <c r="U8"/>
  <c r="U6"/>
  <c r="C56" i="17"/>
  <c r="G56"/>
  <c r="B56"/>
  <c r="E56"/>
  <c r="N53"/>
  <c r="M53" s="1"/>
  <c r="N43" i="5"/>
  <c r="D67"/>
  <c r="N42"/>
  <c r="A36" i="25"/>
  <c r="A23" i="23"/>
  <c r="A50" i="17"/>
  <c r="A50" i="26" s="1"/>
  <c r="C67" i="5"/>
  <c r="K55"/>
  <c r="K58"/>
  <c r="J53"/>
  <c r="FD67"/>
  <c r="V65"/>
  <c r="V61"/>
  <c r="V57"/>
  <c r="V53"/>
  <c r="V49"/>
  <c r="V67" s="1"/>
  <c r="K47"/>
  <c r="HA67"/>
  <c r="N58"/>
  <c r="J52"/>
  <c r="J49"/>
  <c r="N48"/>
  <c r="I67"/>
  <c r="E67"/>
  <c r="N59"/>
  <c r="J57"/>
  <c r="N51"/>
  <c r="N49"/>
  <c r="A25" i="23"/>
  <c r="A48" i="27"/>
  <c r="A29" i="23"/>
  <c r="A33"/>
  <c r="J53" i="26"/>
  <c r="H4"/>
  <c r="L53" i="25"/>
  <c r="H53" i="26"/>
  <c r="H10" i="28"/>
  <c r="H41" i="25"/>
  <c r="A12"/>
  <c r="J53"/>
  <c r="A48" i="23"/>
  <c r="H30" i="28"/>
  <c r="A25"/>
  <c r="L53"/>
  <c r="H8" i="26"/>
  <c r="L53" i="27"/>
  <c r="D53"/>
  <c r="A29" i="28"/>
  <c r="A3" i="26"/>
  <c r="A38" i="23"/>
  <c r="A46" i="26"/>
  <c r="A24" i="23"/>
  <c r="A28"/>
  <c r="A47" i="27"/>
  <c r="A47" i="23"/>
  <c r="A39" i="26"/>
  <c r="A11"/>
  <c r="A5" i="28"/>
  <c r="A31" i="26"/>
  <c r="A3" i="28"/>
  <c r="A3" i="25"/>
  <c r="A38" i="26"/>
  <c r="A19"/>
  <c r="K28" i="5"/>
  <c r="F67"/>
  <c r="FB67"/>
  <c r="A49" i="27"/>
  <c r="D53" i="26"/>
  <c r="A13" i="23"/>
  <c r="A27"/>
  <c r="H45" i="25"/>
  <c r="A40"/>
  <c r="A16"/>
  <c r="A20" i="23"/>
  <c r="F53" i="26"/>
  <c r="H3" i="28"/>
  <c r="A15" i="23"/>
  <c r="A16"/>
  <c r="A48" i="26"/>
  <c r="A8" i="23"/>
  <c r="A50"/>
  <c r="A34"/>
  <c r="A9"/>
  <c r="A43"/>
  <c r="A47" i="26"/>
  <c r="A44" i="23"/>
  <c r="D53" i="28"/>
  <c r="A42" i="26"/>
  <c r="A27"/>
  <c r="A22"/>
  <c r="H20"/>
  <c r="A15"/>
  <c r="A37" i="28"/>
  <c r="H26"/>
  <c r="A17"/>
  <c r="H6"/>
  <c r="A48" i="25"/>
  <c r="H37"/>
  <c r="A28"/>
  <c r="A8"/>
  <c r="A34" i="26"/>
  <c r="A49" i="28"/>
  <c r="F53"/>
  <c r="A6" i="23"/>
  <c r="A30"/>
  <c r="H44" i="26"/>
  <c r="H24"/>
  <c r="H12"/>
  <c r="A9" i="28"/>
  <c r="F53" i="27"/>
  <c r="A43" i="26"/>
  <c r="A30"/>
  <c r="A23"/>
  <c r="H42" i="28"/>
  <c r="H38"/>
  <c r="A33"/>
  <c r="H18"/>
  <c r="A13"/>
  <c r="H49" i="25"/>
  <c r="A44"/>
  <c r="A20"/>
  <c r="H32" i="26"/>
  <c r="A7"/>
  <c r="A45" i="28"/>
  <c r="H33" i="25"/>
  <c r="H29"/>
  <c r="H25"/>
  <c r="A24"/>
  <c r="H21"/>
  <c r="H17"/>
  <c r="H13"/>
  <c r="H9"/>
  <c r="H5"/>
  <c r="J53" i="28"/>
  <c r="B53"/>
  <c r="F53" i="25"/>
  <c r="A4" i="27"/>
  <c r="A10" i="23"/>
  <c r="A35"/>
  <c r="H3" i="26"/>
  <c r="H43"/>
  <c r="H39"/>
  <c r="H35"/>
  <c r="H31"/>
  <c r="H27"/>
  <c r="A26"/>
  <c r="H23"/>
  <c r="H19"/>
  <c r="A18"/>
  <c r="H15"/>
  <c r="A14"/>
  <c r="H11"/>
  <c r="A10"/>
  <c r="H7"/>
  <c r="A6"/>
  <c r="H49" i="28"/>
  <c r="H45"/>
  <c r="A44"/>
  <c r="H41"/>
  <c r="A40"/>
  <c r="H37"/>
  <c r="A36"/>
  <c r="H33"/>
  <c r="A32"/>
  <c r="H29"/>
  <c r="A28"/>
  <c r="H25"/>
  <c r="A24"/>
  <c r="H21"/>
  <c r="A20"/>
  <c r="H17"/>
  <c r="A16"/>
  <c r="H13"/>
  <c r="A12"/>
  <c r="H9"/>
  <c r="A8"/>
  <c r="H5"/>
  <c r="H53"/>
  <c r="A4"/>
  <c r="H48" i="25"/>
  <c r="A47"/>
  <c r="H44"/>
  <c r="A43"/>
  <c r="H40"/>
  <c r="A39"/>
  <c r="H36"/>
  <c r="A35"/>
  <c r="H32"/>
  <c r="A31"/>
  <c r="H28"/>
  <c r="A27"/>
  <c r="H24"/>
  <c r="A23"/>
  <c r="H20"/>
  <c r="A19"/>
  <c r="H16"/>
  <c r="A15"/>
  <c r="H12"/>
  <c r="A11"/>
  <c r="H8"/>
  <c r="A7"/>
  <c r="H4"/>
  <c r="H36" i="26"/>
  <c r="A35"/>
  <c r="H28"/>
  <c r="H50" i="28"/>
  <c r="H46"/>
  <c r="A41"/>
  <c r="H34"/>
  <c r="H22"/>
  <c r="A21"/>
  <c r="A32" i="25"/>
  <c r="A32" i="23"/>
  <c r="A7"/>
  <c r="A21"/>
  <c r="A4" i="26"/>
  <c r="A18" i="23"/>
  <c r="A45"/>
  <c r="A14"/>
  <c r="A26"/>
  <c r="A31"/>
  <c r="A37"/>
  <c r="H46" i="26"/>
  <c r="A45"/>
  <c r="H42"/>
  <c r="A41"/>
  <c r="H38"/>
  <c r="A37"/>
  <c r="H34"/>
  <c r="A33"/>
  <c r="H30"/>
  <c r="A29"/>
  <c r="H26"/>
  <c r="A25"/>
  <c r="H22"/>
  <c r="A21"/>
  <c r="H18"/>
  <c r="A17"/>
  <c r="H14"/>
  <c r="A13"/>
  <c r="H10"/>
  <c r="A9"/>
  <c r="H6"/>
  <c r="A5"/>
  <c r="A3" i="2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H53"/>
  <c r="A5"/>
  <c r="H48" i="28"/>
  <c r="H44"/>
  <c r="H40"/>
  <c r="H36"/>
  <c r="H32"/>
  <c r="H28"/>
  <c r="H24"/>
  <c r="H20"/>
  <c r="A19"/>
  <c r="H16"/>
  <c r="H12"/>
  <c r="A11"/>
  <c r="H8"/>
  <c r="H4"/>
  <c r="H47" i="25"/>
  <c r="A46"/>
  <c r="H43"/>
  <c r="A42"/>
  <c r="H39"/>
  <c r="A38"/>
  <c r="H35"/>
  <c r="A34"/>
  <c r="H31"/>
  <c r="A30"/>
  <c r="H27"/>
  <c r="A26"/>
  <c r="H23"/>
  <c r="A22"/>
  <c r="H19"/>
  <c r="A18"/>
  <c r="H15"/>
  <c r="A14"/>
  <c r="H11"/>
  <c r="A10"/>
  <c r="H7"/>
  <c r="A6"/>
  <c r="D53"/>
  <c r="H40" i="26"/>
  <c r="H16"/>
  <c r="L53"/>
  <c r="H14" i="28"/>
  <c r="A4" i="25"/>
  <c r="A41" i="23"/>
  <c r="A49"/>
  <c r="A5"/>
  <c r="A22"/>
  <c r="A46"/>
  <c r="H49" i="26"/>
  <c r="H45"/>
  <c r="H41"/>
  <c r="H37"/>
  <c r="H33"/>
  <c r="H29"/>
  <c r="H25"/>
  <c r="H21"/>
  <c r="H17"/>
  <c r="H13"/>
  <c r="H9"/>
  <c r="H5"/>
  <c r="J53" i="27"/>
  <c r="H47" i="28"/>
  <c r="H43"/>
  <c r="H39"/>
  <c r="H35"/>
  <c r="H31"/>
  <c r="H27"/>
  <c r="H23"/>
  <c r="H19"/>
  <c r="H15"/>
  <c r="H11"/>
  <c r="H7"/>
  <c r="H50" i="25"/>
  <c r="A49"/>
  <c r="H46"/>
  <c r="H42"/>
  <c r="H38"/>
  <c r="H34"/>
  <c r="H30"/>
  <c r="H26"/>
  <c r="H22"/>
  <c r="H18"/>
  <c r="H14"/>
  <c r="H10"/>
  <c r="H6"/>
  <c r="B53"/>
  <c r="B53" i="27"/>
  <c r="B53" i="26"/>
  <c r="N53" i="23"/>
  <c r="M53" s="1"/>
  <c r="F56"/>
  <c r="N53" i="27"/>
  <c r="J13" i="5"/>
  <c r="H50" i="26"/>
  <c r="H48"/>
  <c r="H47"/>
  <c r="H3" i="25"/>
  <c r="H53"/>
  <c r="U67" i="5" l="1"/>
  <c r="K53" i="17"/>
  <c r="C53"/>
  <c r="G53"/>
  <c r="I53"/>
  <c r="E53"/>
  <c r="A50" i="28"/>
  <c r="A50" i="25"/>
  <c r="A50" i="27"/>
  <c r="N53" i="26"/>
  <c r="I53" s="1"/>
  <c r="N53" i="25"/>
  <c r="M53" s="1"/>
  <c r="C53" i="23"/>
  <c r="K53"/>
  <c r="G53"/>
  <c r="I53"/>
  <c r="E53"/>
  <c r="N53" i="28"/>
  <c r="G53" s="1"/>
  <c r="M53" i="27"/>
  <c r="I53"/>
  <c r="G53"/>
  <c r="C53"/>
  <c r="K53"/>
  <c r="E53"/>
  <c r="M53" i="26" l="1"/>
  <c r="E53"/>
  <c r="C53"/>
  <c r="G53"/>
  <c r="C53" i="25"/>
  <c r="K53" i="26"/>
  <c r="G53" i="25"/>
  <c r="I53"/>
  <c r="E53"/>
  <c r="K53"/>
  <c r="I53" i="28"/>
  <c r="M53"/>
  <c r="K53"/>
  <c r="E53"/>
  <c r="C53"/>
</calcChain>
</file>

<file path=xl/sharedStrings.xml><?xml version="1.0" encoding="utf-8"?>
<sst xmlns="http://schemas.openxmlformats.org/spreadsheetml/2006/main" count="347" uniqueCount="150">
  <si>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</si>
  <si>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</si>
  <si>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</si>
  <si>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</si>
  <si>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</si>
  <si>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</si>
  <si>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</si>
  <si>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</si>
  <si>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</si>
  <si>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</si>
  <si>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</si>
  <si>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</si>
  <si>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</si>
  <si>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</si>
  <si>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</si>
  <si>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</si>
  <si>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</si>
  <si>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</si>
  <si>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</si>
  <si>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</si>
  <si>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</si>
  <si>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</si>
  <si>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</si>
  <si>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</si>
  <si>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</si>
  <si>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</si>
  <si>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</si>
  <si>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</si>
  <si>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</si>
  <si>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</si>
  <si>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</si>
  <si>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</si>
  <si>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</si>
  <si>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</si>
  <si>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</si>
  <si>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</si>
  <si>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</si>
  <si>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</si>
  <si>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</si>
  <si>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</si>
  <si>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</si>
  <si>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</si>
  <si>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</si>
  <si>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</si>
  <si>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</si>
  <si>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</si>
  <si>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</si>
  <si>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</si>
  <si>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</si>
  <si>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</si>
  <si>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</si>
  <si>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</si>
  <si>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</si>
  <si>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</si>
  <si>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No convocat per</t>
  </si>
  <si>
    <t>GROGUES</t>
  </si>
  <si>
    <t xml:space="preserve"> DOBLE GROGA</t>
  </si>
  <si>
    <t>ROJA DIRECTA</t>
  </si>
  <si>
    <t>GOLES</t>
  </si>
  <si>
    <t>Central</t>
  </si>
  <si>
    <t>Portero</t>
  </si>
  <si>
    <t>Delegado</t>
  </si>
  <si>
    <t>2º Entre</t>
  </si>
  <si>
    <t>Entrenador</t>
  </si>
  <si>
    <t>Marcats els que jugaren. No sabem si foren amonestats</t>
  </si>
  <si>
    <t xml:space="preserve">J. </t>
  </si>
  <si>
    <t>EMILIO</t>
  </si>
  <si>
    <t>FRANCÉS II</t>
  </si>
  <si>
    <t>JUSTO</t>
  </si>
  <si>
    <t>LLUCH</t>
  </si>
  <si>
    <t>VICENTE</t>
  </si>
  <si>
    <t>CALAFAT</t>
  </si>
  <si>
    <t>Lat. Izq.</t>
  </si>
  <si>
    <t>Lat. Der.</t>
  </si>
  <si>
    <t>DIESTRO</t>
  </si>
  <si>
    <t>FERNANDO</t>
  </si>
  <si>
    <t>FRANCÉS I</t>
  </si>
  <si>
    <t>HERRÁN</t>
  </si>
  <si>
    <t>MERINO</t>
  </si>
  <si>
    <t>MIIQUEL</t>
  </si>
  <si>
    <t>MORENO</t>
  </si>
  <si>
    <t>ONDO</t>
  </si>
  <si>
    <t>VAYÀ</t>
  </si>
  <si>
    <t>VÍCTOR</t>
  </si>
  <si>
    <t>ESPARZA</t>
  </si>
  <si>
    <t>Medio org</t>
  </si>
  <si>
    <t>GIMÉNEZ</t>
  </si>
  <si>
    <t>Medio</t>
  </si>
  <si>
    <t>ILDE</t>
  </si>
  <si>
    <t>Int. Izq.</t>
  </si>
  <si>
    <t>JULI</t>
  </si>
  <si>
    <t>MARÍ</t>
  </si>
  <si>
    <t>OLIVER</t>
  </si>
  <si>
    <t>Int. Der.</t>
  </si>
  <si>
    <t>RAÚL</t>
  </si>
  <si>
    <t>BENITO</t>
  </si>
  <si>
    <t>Delantero</t>
  </si>
  <si>
    <t>BOLUDA</t>
  </si>
  <si>
    <t>CUENCA</t>
  </si>
  <si>
    <t>MARCOS</t>
  </si>
  <si>
    <t>GRANDE</t>
  </si>
  <si>
    <t>QUIQUE LARA</t>
  </si>
  <si>
    <t>SÁNCHEZ</t>
  </si>
  <si>
    <t>MARTÍN</t>
  </si>
  <si>
    <t>MERLO</t>
  </si>
  <si>
    <t>MONTALVO</t>
  </si>
  <si>
    <t>NIETO</t>
  </si>
  <si>
    <t>PALOMO</t>
  </si>
  <si>
    <t>POLOLO</t>
  </si>
  <si>
    <t>Mutxamel</t>
  </si>
  <si>
    <t>Gandia</t>
  </si>
  <si>
    <t>Llíria</t>
  </si>
  <si>
    <t>Onda</t>
  </si>
  <si>
    <t>Sueca</t>
  </si>
  <si>
    <t>Villena</t>
  </si>
  <si>
    <t>Alaquàs</t>
  </si>
  <si>
    <t>Alberic</t>
  </si>
  <si>
    <t>Horadada</t>
  </si>
  <si>
    <t>Crevillent</t>
  </si>
  <si>
    <t>Oliva</t>
  </si>
  <si>
    <t>Ontinyent</t>
  </si>
  <si>
    <t>Orihuela</t>
  </si>
  <si>
    <t>Utiel</t>
  </si>
  <si>
    <t>Calp</t>
  </si>
  <si>
    <t>Xàbia</t>
  </si>
  <si>
    <t>Pinós</t>
  </si>
  <si>
    <t>Eldenc</t>
  </si>
  <si>
    <t>Alacant</t>
  </si>
  <si>
    <t>5-1</t>
  </si>
  <si>
    <t>0-1</t>
  </si>
  <si>
    <t>4-2</t>
  </si>
  <si>
    <t>0-2</t>
  </si>
  <si>
    <t>1-0</t>
  </si>
  <si>
    <t>4-1</t>
  </si>
  <si>
    <t>1-2</t>
  </si>
  <si>
    <t>3-2</t>
  </si>
  <si>
    <t>1-1</t>
  </si>
  <si>
    <t>0-0</t>
  </si>
  <si>
    <t>1-4</t>
  </si>
  <si>
    <t>3-0</t>
  </si>
  <si>
    <t>2-1</t>
  </si>
  <si>
    <t>6-0</t>
  </si>
  <si>
    <t>7-0</t>
  </si>
  <si>
    <t>T</t>
  </si>
  <si>
    <t>XIMO</t>
  </si>
  <si>
    <t>C</t>
  </si>
  <si>
    <t>CORREA</t>
  </si>
  <si>
    <t>LÁZARO</t>
  </si>
  <si>
    <t>Sólo presentaron 15</t>
  </si>
  <si>
    <t>Falta minut Merlo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</si>
</sst>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4" fillId="0" borderId="1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16" xfId="0" applyFont="1" applyFill="1" applyBorder="1"/>
    <xf numFmtId="49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5" xfId="0" applyFont="1" applyFill="1" applyBorder="1"/>
    <xf numFmtId="0" fontId="7" fillId="0" borderId="26" xfId="0" applyFont="1" applyFill="1" applyBorder="1" applyAlignment="1">
      <alignment horizontal="center"/>
    </xf>
    <xf numFmtId="0" fontId="0" fillId="0" borderId="27" xfId="0" applyBorder="1"/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ill="1" applyBorder="1"/>
    <xf numFmtId="49" fontId="5" fillId="0" borderId="30" xfId="0" applyNumberFormat="1" applyFont="1" applyFill="1" applyBorder="1" applyAlignment="1">
      <alignment horizontal="center"/>
    </xf>
    <xf numFmtId="0" fontId="0" fillId="0" borderId="31" xfId="0" applyBorder="1"/>
    <xf numFmtId="49" fontId="5" fillId="0" borderId="31" xfId="0" applyNumberFormat="1" applyFont="1" applyFill="1" applyBorder="1" applyAlignment="1">
      <alignment horizontal="center"/>
    </xf>
    <xf numFmtId="0" fontId="0" fillId="0" borderId="32" xfId="0" applyBorder="1"/>
    <xf numFmtId="49" fontId="5" fillId="0" borderId="33" xfId="0" applyNumberFormat="1" applyFont="1" applyFill="1" applyBorder="1" applyAlignment="1">
      <alignment horizontal="center"/>
    </xf>
    <xf numFmtId="0" fontId="0" fillId="0" borderId="6" xfId="0" applyBorder="1"/>
    <xf numFmtId="49" fontId="5" fillId="0" borderId="6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40" xfId="0" applyFont="1" applyFill="1" applyBorder="1" applyAlignment="1">
      <alignment horizontal="center" textRotation="90"/>
    </xf>
    <xf numFmtId="0" fontId="6" fillId="0" borderId="4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textRotation="90"/>
    </xf>
    <xf numFmtId="49" fontId="0" fillId="0" borderId="44" xfId="0" applyNumberFormat="1" applyFill="1" applyBorder="1" applyAlignment="1">
      <alignment horizontal="center" textRotation="90"/>
    </xf>
    <xf numFmtId="49" fontId="0" fillId="0" borderId="45" xfId="0" applyNumberFormat="1" applyFill="1" applyBorder="1" applyAlignment="1">
      <alignment horizontal="center" textRotation="90"/>
    </xf>
    <xf numFmtId="49" fontId="0" fillId="0" borderId="46" xfId="0" applyNumberFormat="1" applyFill="1" applyBorder="1" applyAlignment="1">
      <alignment horizontal="center" textRotation="90"/>
    </xf>
    <xf numFmtId="49" fontId="0" fillId="0" borderId="47" xfId="0" applyNumberFormat="1" applyFill="1" applyBorder="1" applyAlignment="1">
      <alignment horizontal="center" textRotation="90"/>
    </xf>
    <xf numFmtId="49" fontId="0" fillId="0" borderId="5" xfId="0" applyNumberFormat="1" applyFill="1" applyBorder="1" applyAlignment="1">
      <alignment horizontal="center" textRotation="90"/>
    </xf>
    <xf numFmtId="49" fontId="0" fillId="0" borderId="1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textRotation="90"/>
    </xf>
    <xf numFmtId="49" fontId="6" fillId="0" borderId="6" xfId="0" applyNumberFormat="1" applyFont="1" applyFill="1" applyBorder="1" applyAlignment="1">
      <alignment horizontal="center" textRotation="90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textRotation="90"/>
    </xf>
    <xf numFmtId="49" fontId="6" fillId="0" borderId="5" xfId="0" applyNumberFormat="1" applyFont="1" applyFill="1" applyBorder="1" applyAlignment="1">
      <alignment horizontal="center" textRotation="90"/>
    </xf>
    <xf numFmtId="0" fontId="4" fillId="0" borderId="37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56" xfId="1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textRotation="90"/>
    </xf>
    <xf numFmtId="49" fontId="6" fillId="0" borderId="57" xfId="0" applyNumberFormat="1" applyFont="1" applyFill="1" applyBorder="1" applyAlignment="1">
      <alignment horizontal="center" textRotation="90"/>
    </xf>
    <xf numFmtId="0" fontId="6" fillId="0" borderId="5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textRotation="90"/>
    </xf>
    <xf numFmtId="0" fontId="0" fillId="0" borderId="58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24" xfId="0" applyFont="1" applyFill="1" applyBorder="1"/>
    <xf numFmtId="0" fontId="6" fillId="0" borderId="4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textRotation="90"/>
    </xf>
    <xf numFmtId="49" fontId="1" fillId="0" borderId="6" xfId="0" applyNumberFormat="1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center" textRotation="90"/>
    </xf>
    <xf numFmtId="0" fontId="13" fillId="0" borderId="37" xfId="0" applyFont="1" applyFill="1" applyBorder="1" applyAlignment="1">
      <alignment horizontal="center" textRotation="90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9" fontId="5" fillId="0" borderId="0" xfId="0" applyNumberFormat="1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5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textRotation="90"/>
    </xf>
    <xf numFmtId="0" fontId="2" fillId="0" borderId="0" xfId="0" applyFont="1" applyFill="1" applyBorder="1"/>
    <xf numFmtId="0" fontId="6" fillId="0" borderId="5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9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" fontId="6" fillId="3" borderId="4" xfId="0" quotePrefix="1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2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Border="1"/>
    <xf numFmtId="0" fontId="6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top" textRotation="90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horizontal="right" vertical="center" textRotation="90"/>
    </xf>
    <xf numFmtId="0" fontId="0" fillId="0" borderId="0" xfId="0" applyFill="1" applyAlignment="1">
      <alignment horizontal="right" vertical="top" textRotation="90"/>
    </xf>
    <xf numFmtId="0" fontId="6" fillId="0" borderId="50" xfId="0" applyFont="1" applyFill="1" applyBorder="1"/>
    <xf numFmtId="49" fontId="0" fillId="0" borderId="57" xfId="0" applyNumberFormat="1" applyFill="1" applyBorder="1" applyAlignment="1">
      <alignment horizontal="center" textRotation="90"/>
    </xf>
    <xf numFmtId="0" fontId="5" fillId="0" borderId="4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textRotation="90"/>
    </xf>
    <xf numFmtId="0" fontId="4" fillId="0" borderId="58" xfId="0" applyFont="1" applyFill="1" applyBorder="1" applyAlignment="1">
      <alignment horizontal="center" textRotation="90"/>
    </xf>
    <xf numFmtId="49" fontId="6" fillId="0" borderId="20" xfId="0" applyNumberFormat="1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0" fontId="6" fillId="0" borderId="24" xfId="0" applyFont="1" applyFill="1" applyBorder="1" applyAlignment="1">
      <alignment horizontal="center" textRotation="90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 textRotation="90"/>
    </xf>
    <xf numFmtId="0" fontId="2" fillId="0" borderId="73" xfId="0" applyFont="1" applyFill="1" applyBorder="1" applyAlignment="1">
      <alignment horizontal="center" vertical="top" textRotation="90"/>
    </xf>
    <xf numFmtId="0" fontId="5" fillId="0" borderId="72" xfId="0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0" fontId="2" fillId="0" borderId="69" xfId="0" applyFont="1" applyFill="1" applyBorder="1" applyAlignment="1">
      <alignment horizontal="center"/>
    </xf>
    <xf numFmtId="0" fontId="9" fillId="0" borderId="74" xfId="1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79" xfId="0" applyFont="1" applyFill="1" applyBorder="1"/>
    <xf numFmtId="0" fontId="6" fillId="0" borderId="0" xfId="0" applyFont="1" applyFill="1" applyAlignment="1">
      <alignment textRotation="90"/>
    </xf>
    <xf numFmtId="49" fontId="6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9" fillId="0" borderId="83" xfId="1" applyFont="1" applyFill="1" applyBorder="1" applyAlignment="1">
      <alignment horizontal="center" wrapText="1"/>
    </xf>
    <xf numFmtId="0" fontId="8" fillId="0" borderId="54" xfId="1" applyFont="1" applyFill="1" applyBorder="1" applyAlignment="1">
      <alignment horizontal="center" wrapText="1"/>
    </xf>
    <xf numFmtId="0" fontId="11" fillId="0" borderId="54" xfId="1" applyFont="1" applyFill="1" applyBorder="1" applyAlignment="1">
      <alignment horizontal="center" wrapText="1"/>
    </xf>
    <xf numFmtId="0" fontId="6" fillId="3" borderId="5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51" xfId="0" applyFont="1" applyFill="1" applyBorder="1" applyAlignment="1">
      <alignment horizontal="center" vertical="top" textRotation="90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textRotation="90"/>
    </xf>
    <xf numFmtId="0" fontId="6" fillId="0" borderId="0" xfId="0" applyFont="1" applyFill="1" applyAlignment="1">
      <alignment horizontal="center" vertical="top" textRotation="180"/>
    </xf>
    <xf numFmtId="0" fontId="6" fillId="0" borderId="0" xfId="0" applyFont="1" applyFill="1" applyBorder="1" applyAlignment="1">
      <alignment horizontal="center" vertical="top" textRotation="90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6" fillId="4" borderId="79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top" textRotation="90"/>
    </xf>
    <xf numFmtId="0" fontId="19" fillId="5" borderId="13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86" xfId="0" applyFont="1" applyFill="1" applyBorder="1" applyAlignment="1">
      <alignment horizontal="center"/>
    </xf>
    <xf numFmtId="0" fontId="6" fillId="5" borderId="79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top" textRotation="90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1" fontId="6" fillId="6" borderId="22" xfId="0" quotePrefix="1" applyNumberFormat="1" applyFont="1" applyFill="1" applyBorder="1" applyAlignment="1">
      <alignment horizontal="center"/>
    </xf>
    <xf numFmtId="1" fontId="6" fillId="6" borderId="76" xfId="0" quotePrefix="1" applyNumberFormat="1" applyFont="1" applyFill="1" applyBorder="1" applyAlignment="1">
      <alignment horizontal="center"/>
    </xf>
    <xf numFmtId="0" fontId="6" fillId="6" borderId="79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top" textRotation="90"/>
    </xf>
    <xf numFmtId="0" fontId="6" fillId="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textRotation="180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4" xfId="0" applyFont="1" applyFill="1" applyBorder="1"/>
    <xf numFmtId="0" fontId="6" fillId="0" borderId="8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top"/>
    </xf>
    <xf numFmtId="0" fontId="6" fillId="0" borderId="70" xfId="0" applyFont="1" applyFill="1" applyBorder="1" applyAlignment="1">
      <alignment horizontal="center" vertical="top" textRotation="90"/>
    </xf>
    <xf numFmtId="0" fontId="6" fillId="0" borderId="71" xfId="0" applyFont="1" applyFill="1" applyBorder="1" applyAlignment="1">
      <alignment horizontal="center" vertical="top" textRotation="90"/>
    </xf>
    <xf numFmtId="0" fontId="6" fillId="3" borderId="95" xfId="0" applyFont="1" applyFill="1" applyBorder="1" applyAlignment="1">
      <alignment horizontal="center"/>
    </xf>
    <xf numFmtId="1" fontId="6" fillId="6" borderId="4" xfId="0" quotePrefix="1" applyNumberFormat="1" applyFont="1" applyFill="1" applyBorder="1" applyAlignment="1">
      <alignment horizontal="center"/>
    </xf>
    <xf numFmtId="1" fontId="6" fillId="5" borderId="4" xfId="0" quotePrefix="1" applyNumberFormat="1" applyFont="1" applyFill="1" applyBorder="1" applyAlignment="1">
      <alignment horizontal="center"/>
    </xf>
    <xf numFmtId="1" fontId="6" fillId="4" borderId="4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0" fontId="1" fillId="3" borderId="85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 textRotation="90"/>
    </xf>
    <xf numFmtId="1" fontId="6" fillId="6" borderId="40" xfId="0" quotePrefix="1" applyNumberFormat="1" applyFont="1" applyFill="1" applyBorder="1" applyAlignment="1">
      <alignment horizontal="center"/>
    </xf>
    <xf numFmtId="1" fontId="6" fillId="4" borderId="40" xfId="0" quotePrefix="1" applyNumberFormat="1" applyFont="1" applyFill="1" applyBorder="1" applyAlignment="1">
      <alignment horizontal="center"/>
    </xf>
    <xf numFmtId="1" fontId="6" fillId="5" borderId="40" xfId="0" quotePrefix="1" applyNumberFormat="1" applyFont="1" applyFill="1" applyBorder="1" applyAlignment="1">
      <alignment horizontal="center"/>
    </xf>
    <xf numFmtId="1" fontId="6" fillId="6" borderId="70" xfId="0" quotePrefix="1" applyNumberFormat="1" applyFont="1" applyFill="1" applyBorder="1" applyAlignment="1">
      <alignment horizontal="center"/>
    </xf>
    <xf numFmtId="1" fontId="6" fillId="4" borderId="70" xfId="0" quotePrefix="1" applyNumberFormat="1" applyFont="1" applyFill="1" applyBorder="1" applyAlignment="1">
      <alignment horizontal="center"/>
    </xf>
    <xf numFmtId="1" fontId="6" fillId="5" borderId="70" xfId="0" quotePrefix="1" applyNumberFormat="1" applyFont="1" applyFill="1" applyBorder="1" applyAlignment="1">
      <alignment horizontal="center"/>
    </xf>
    <xf numFmtId="1" fontId="6" fillId="0" borderId="78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49" fontId="2" fillId="0" borderId="80" xfId="0" applyNumberFormat="1" applyFont="1" applyFill="1" applyBorder="1" applyAlignment="1">
      <alignment horizontal="center" textRotation="90"/>
    </xf>
    <xf numFmtId="0" fontId="0" fillId="0" borderId="88" xfId="0" applyFill="1" applyBorder="1" applyAlignment="1">
      <alignment horizontal="center" textRotation="90"/>
    </xf>
    <xf numFmtId="0" fontId="0" fillId="0" borderId="89" xfId="0" applyFill="1" applyBorder="1" applyAlignment="1">
      <alignment horizontal="center" textRotation="90"/>
    </xf>
    <xf numFmtId="49" fontId="10" fillId="0" borderId="90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49" fontId="2" fillId="0" borderId="9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6" borderId="76" xfId="0" applyFont="1" applyFill="1" applyBorder="1" applyAlignment="1">
      <alignment horizontal="center" textRotation="90"/>
    </xf>
    <xf numFmtId="0" fontId="2" fillId="6" borderId="93" xfId="0" applyFont="1" applyFill="1" applyBorder="1" applyAlignment="1">
      <alignment horizontal="center" textRotation="90"/>
    </xf>
    <xf numFmtId="0" fontId="2" fillId="4" borderId="40" xfId="0" applyFont="1" applyFill="1" applyBorder="1" applyAlignment="1">
      <alignment horizontal="center" textRotation="90"/>
    </xf>
    <xf numFmtId="0" fontId="2" fillId="4" borderId="53" xfId="0" applyFont="1" applyFill="1" applyBorder="1" applyAlignment="1">
      <alignment horizontal="center" textRotation="90"/>
    </xf>
    <xf numFmtId="0" fontId="20" fillId="5" borderId="86" xfId="0" applyFont="1" applyFill="1" applyBorder="1" applyAlignment="1">
      <alignment horizontal="center" textRotation="90"/>
    </xf>
    <xf numFmtId="0" fontId="20" fillId="5" borderId="94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</cellXfs>
  <cellStyles count="2">
    <cellStyle name="Normal" xfId="0" builtinId="0"/>
    <cellStyle name="Normal_U.E. ALZIR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Classificació Temporada 2011-12</a:t>
            </a:r>
          </a:p>
        </c:rich>
      </c:tx>
      <c:layout>
        <c:manualLayout>
          <c:xMode val="edge"/>
          <c:yMode val="edge"/>
          <c:x val="0.36711482939632573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092037228541885E-2"/>
          <c:y val="0.15423728813559351"/>
          <c:w val="0.86866597724922512"/>
          <c:h val="0.8067796610169492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Classificacions!$B$2:$AM$2</c:f>
              <c:numCache>
                <c:formatCode>General</c:formatCode>
                <c:ptCount val="38"/>
                <c:pt idx="37">
                  <c:v>19</c:v>
                </c:pt>
              </c:numCache>
            </c:numRef>
          </c:val>
        </c:ser>
        <c:marker val="1"/>
        <c:axId val="65013248"/>
        <c:axId val="65015168"/>
      </c:lineChart>
      <c:catAx>
        <c:axId val="6501324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15168"/>
        <c:crossesAt val="0"/>
        <c:auto val="1"/>
        <c:lblAlgn val="ctr"/>
        <c:lblOffset val="100"/>
        <c:tickLblSkip val="1"/>
        <c:tickMarkSkip val="1"/>
      </c:catAx>
      <c:valAx>
        <c:axId val="6501516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132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7228541882109632E-2"/>
          <c:y val="6.9491525423728884E-2"/>
          <c:w val="0.95243019648397165"/>
          <c:h val="0.89491525423728813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Classificacions!$B$2:$AQ$2</c:f>
              <c:numCache>
                <c:formatCode>General</c:formatCode>
                <c:ptCount val="42"/>
                <c:pt idx="37">
                  <c:v>19</c:v>
                </c:pt>
              </c:numCache>
            </c:numRef>
          </c:val>
        </c:ser>
        <c:marker val="1"/>
        <c:axId val="65031552"/>
        <c:axId val="65066880"/>
      </c:lineChart>
      <c:catAx>
        <c:axId val="65031552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66880"/>
        <c:crossesAt val="1"/>
        <c:auto val="1"/>
        <c:lblAlgn val="ctr"/>
        <c:lblOffset val="100"/>
        <c:tickLblSkip val="1"/>
        <c:tickMarkSkip val="1"/>
      </c:catAx>
      <c:valAx>
        <c:axId val="6506688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31552"/>
        <c:crosses val="autoZero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quarts d'hora</a:t>
            </a:r>
          </a:p>
        </c:rich>
      </c:tx>
      <c:layout>
        <c:manualLayout>
          <c:xMode val="edge"/>
          <c:yMode val="edge"/>
          <c:x val="0.31644258530183783"/>
          <c:y val="0.1593220338983053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8459152016546"/>
          <c:y val="0.2491525423728814"/>
          <c:w val="0.70320579110651504"/>
          <c:h val="0.559322033898305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axId val="67194880"/>
        <c:axId val="67196416"/>
      </c:barChart>
      <c:catAx>
        <c:axId val="6719488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6416"/>
        <c:crosses val="autoZero"/>
        <c:auto val="1"/>
        <c:lblAlgn val="ctr"/>
        <c:lblOffset val="100"/>
        <c:tickLblSkip val="1"/>
        <c:tickMarkSkip val="1"/>
      </c:catAx>
      <c:valAx>
        <c:axId val="67196416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19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54166666666667"/>
          <c:y val="0.488135593220339"/>
          <c:w val="0.11145833333333323"/>
          <c:h val="0.23728813559322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quarts d'hora</a:t>
            </a:r>
          </a:p>
        </c:rich>
      </c:tx>
      <c:layout>
        <c:manualLayout>
          <c:xMode val="edge"/>
          <c:yMode val="edge"/>
          <c:x val="0.36401240951396102"/>
          <c:y val="8.8135590194083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4436401240951"/>
          <c:y val="0.18813559322033899"/>
          <c:w val="0.7404343329886246"/>
          <c:h val="0.6813559322033908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7268992"/>
        <c:axId val="67270528"/>
      </c:barChart>
      <c:catAx>
        <c:axId val="672689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270528"/>
        <c:crosses val="autoZero"/>
        <c:auto val="1"/>
        <c:lblAlgn val="ctr"/>
        <c:lblOffset val="100"/>
        <c:tickLblSkip val="1"/>
        <c:tickMarkSkip val="1"/>
      </c:catAx>
      <c:valAx>
        <c:axId val="67270528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26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40330916447944054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142825896762897E-2"/>
          <c:y val="0.13107344632768361"/>
          <c:w val="0.94829369183040335"/>
          <c:h val="0.7796610169491539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val>
        </c:ser>
        <c:dLbls>
          <c:showVal val="1"/>
        </c:dLbls>
        <c:axId val="68966656"/>
        <c:axId val="68972544"/>
      </c:barChart>
      <c:catAx>
        <c:axId val="6896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72544"/>
        <c:crosses val="autoZero"/>
        <c:auto val="1"/>
        <c:lblAlgn val="ctr"/>
        <c:lblOffset val="100"/>
        <c:tickLblSkip val="1"/>
        <c:tickMarkSkip val="1"/>
      </c:catAx>
      <c:valAx>
        <c:axId val="68972544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66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3867632327209099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61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formatCode>General</c:formatCode>
                <c:ptCount val="3"/>
                <c:pt idx="0">
                  <c:v>11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dLbls>
          <c:showVal val="1"/>
        </c:dLbls>
        <c:axId val="66225280"/>
        <c:axId val="66226816"/>
      </c:barChart>
      <c:catAx>
        <c:axId val="66225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226816"/>
        <c:crosses val="autoZero"/>
        <c:auto val="1"/>
        <c:lblAlgn val="ctr"/>
        <c:lblOffset val="100"/>
        <c:tickLblSkip val="1"/>
        <c:tickMarkSkip val="1"/>
      </c:catAx>
      <c:valAx>
        <c:axId val="66226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225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parts</a:t>
            </a:r>
          </a:p>
        </c:rich>
      </c:tx>
      <c:layout>
        <c:manualLayout>
          <c:xMode val="edge"/>
          <c:yMode val="edge"/>
          <c:x val="0.37952427821522361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61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axId val="69107072"/>
        <c:axId val="69108864"/>
      </c:barChart>
      <c:catAx>
        <c:axId val="69107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108864"/>
        <c:crosses val="autoZero"/>
        <c:auto val="1"/>
        <c:lblAlgn val="ctr"/>
        <c:lblOffset val="100"/>
        <c:tickLblSkip val="1"/>
        <c:tickMarkSkip val="1"/>
      </c:catAx>
      <c:valAx>
        <c:axId val="6910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107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terços de partit</a:t>
            </a:r>
          </a:p>
        </c:rich>
      </c:tx>
      <c:layout>
        <c:manualLayout>
          <c:xMode val="edge"/>
          <c:yMode val="edge"/>
          <c:x val="0.33195450568678952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61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69183744"/>
        <c:axId val="69193728"/>
      </c:barChart>
      <c:catAx>
        <c:axId val="69183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193728"/>
        <c:crosses val="autoZero"/>
        <c:auto val="1"/>
        <c:lblAlgn val="ctr"/>
        <c:lblOffset val="100"/>
        <c:tickLblSkip val="1"/>
        <c:tickMarkSkip val="1"/>
      </c:catAx>
      <c:valAx>
        <c:axId val="6919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183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70" zoomScaleNormal="70" workbookViewId="0">
      <pane xSplit="1" topLeftCell="B1" activePane="topRight" state="frozen"/>
      <selection activeCell="A8" sqref="A8"/>
      <selection pane="topRight" activeCell="A15" sqref="A15"/>
    </sheetView>
  </sheetViews>
  <sheetFormatPr baseColWidth="10" defaultColWidth="0" defaultRowHeight="12.75"/>
  <cols>
    <col min="1" max="1" width="19.140625" style="71" customWidth="1"/>
    <col min="2" max="2" width="9.5703125" style="2" customWidth="1"/>
    <col min="3" max="8" width="4.28515625" style="2" customWidth="1"/>
    <col min="9" max="9" width="6.5703125" style="2" customWidth="1"/>
    <col min="10" max="10" width="5.42578125" style="2" customWidth="1"/>
    <col min="11" max="11" width="6.7109375" style="2" customWidth="1"/>
    <col min="12" max="13" width="4.28515625" style="2" customWidth="1"/>
    <col min="14" max="17" width="4.28515625" style="2" hidden="1" customWidth="1"/>
    <col min="18" max="20" width="4.285156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" style="2" customWidth="1"/>
    <col min="26" max="26" width="4.140625" style="2" customWidth="1"/>
    <col min="27" max="27" width="4" style="2" customWidth="1"/>
    <col min="28" max="28" width="4.140625" style="2" customWidth="1"/>
    <col min="29" max="29" width="4" style="2" customWidth="1"/>
    <col min="30" max="30" width="4.140625" style="2" customWidth="1"/>
    <col min="31" max="31" width="4" style="2" customWidth="1"/>
    <col min="32" max="32" width="4.140625" style="2" customWidth="1"/>
    <col min="33" max="34" width="4" style="2" customWidth="1"/>
    <col min="35" max="35" width="4.140625" style="2" customWidth="1"/>
    <col min="36" max="36" width="4" style="2" customWidth="1"/>
    <col min="37" max="37" width="4.140625" style="2" customWidth="1"/>
    <col min="38" max="61" width="4" style="2" customWidth="1"/>
    <col min="62" max="67" width="4" style="2" hidden="1" customWidth="1"/>
    <col min="68" max="68" width="9.7109375" style="2" customWidth="1"/>
    <col min="69" max="69" width="5.5703125" style="2" customWidth="1"/>
    <col min="70" max="71" width="4.140625" style="2" customWidth="1"/>
    <col min="72" max="74" width="4" style="2" customWidth="1"/>
    <col min="75" max="75" width="4.140625" style="2" customWidth="1"/>
    <col min="76" max="76" width="4" style="2" customWidth="1"/>
    <col min="77" max="77" width="4.140625" style="2" customWidth="1"/>
    <col min="78" max="78" width="4" style="2" customWidth="1"/>
    <col min="79" max="79" width="4" style="124" customWidth="1"/>
    <col min="80" max="80" width="4.140625" style="124" customWidth="1"/>
    <col min="81" max="81" width="4" style="124" customWidth="1"/>
    <col min="82" max="82" width="4.140625" style="124" customWidth="1"/>
    <col min="83" max="83" width="4.7109375" style="124" customWidth="1"/>
    <col min="84" max="85" width="4.140625" style="124" customWidth="1"/>
    <col min="86" max="86" width="4" style="124" customWidth="1"/>
    <col min="87" max="87" width="4.42578125" style="124" customWidth="1"/>
    <col min="88" max="88" width="4.28515625" style="124" customWidth="1"/>
    <col min="89" max="89" width="4" style="124" customWidth="1"/>
    <col min="90" max="90" width="4.140625" style="124" customWidth="1"/>
    <col min="91" max="91" width="4" style="124" customWidth="1"/>
    <col min="92" max="92" width="4.28515625" style="124" customWidth="1"/>
    <col min="93" max="93" width="4" style="124" customWidth="1"/>
    <col min="94" max="95" width="4.140625" style="124" customWidth="1"/>
    <col min="96" max="96" width="4" style="124" customWidth="1"/>
    <col min="97" max="97" width="4.140625" style="124" customWidth="1"/>
    <col min="98" max="98" width="4" style="124" customWidth="1"/>
    <col min="99" max="99" width="4.140625" style="124" customWidth="1"/>
    <col min="100" max="100" width="4" style="124" customWidth="1"/>
    <col min="101" max="101" width="4.85546875" style="124" customWidth="1"/>
    <col min="102" max="112" width="4" style="124" customWidth="1"/>
    <col min="113" max="113" width="6.42578125" style="3" customWidth="1"/>
    <col min="114" max="114" width="4.140625" style="2" customWidth="1"/>
    <col min="115" max="115" width="4" style="2" customWidth="1"/>
    <col min="116" max="116" width="4.140625" style="2" customWidth="1"/>
    <col min="117" max="117" width="4" style="2" customWidth="1"/>
    <col min="118" max="118" width="4.140625" style="2" customWidth="1"/>
    <col min="119" max="119" width="4" style="2" customWidth="1"/>
    <col min="120" max="120" width="4.140625" style="2" customWidth="1"/>
    <col min="121" max="121" width="4" style="2" customWidth="1"/>
    <col min="122" max="122" width="4.140625" style="2" customWidth="1"/>
    <col min="123" max="124" width="4" style="2" customWidth="1"/>
    <col min="125" max="125" width="4.140625" style="2" customWidth="1"/>
    <col min="126" max="126" width="4" style="2" customWidth="1"/>
    <col min="127" max="127" width="4.140625" style="2" customWidth="1"/>
    <col min="128" max="129" width="4" style="2" customWidth="1"/>
    <col min="130" max="130" width="4.140625" style="2" customWidth="1"/>
    <col min="131" max="131" width="4" style="2" customWidth="1"/>
    <col min="132" max="132" width="4.140625" style="2" customWidth="1"/>
    <col min="133" max="133" width="4" style="2" customWidth="1"/>
    <col min="134" max="134" width="4.140625" style="2" customWidth="1"/>
    <col min="135" max="135" width="4" style="2" customWidth="1"/>
    <col min="136" max="136" width="4.140625" style="2" customWidth="1"/>
    <col min="137" max="137" width="4" style="2" customWidth="1"/>
    <col min="138" max="139" width="4.140625" style="2" customWidth="1"/>
    <col min="140" max="140" width="4" style="2" customWidth="1"/>
    <col min="141" max="141" width="4.140625" style="2" customWidth="1"/>
    <col min="142" max="142" width="4" style="2" customWidth="1"/>
    <col min="143" max="143" width="4.140625" style="2" customWidth="1"/>
    <col min="144" max="155" width="4" style="2" customWidth="1"/>
    <col min="156" max="157" width="4.140625" style="3" customWidth="1"/>
    <col min="158" max="159" width="4.140625" style="2" customWidth="1"/>
    <col min="160" max="160" width="4" style="2" customWidth="1"/>
    <col min="161" max="161" width="4.140625" style="2" customWidth="1"/>
    <col min="162" max="162" width="4" style="2" customWidth="1"/>
    <col min="163" max="163" width="4.140625" style="2" customWidth="1"/>
    <col min="164" max="164" width="4" style="2" customWidth="1"/>
    <col min="165" max="165" width="4.140625" style="2" customWidth="1"/>
    <col min="166" max="166" width="4" style="2" customWidth="1"/>
    <col min="167" max="167" width="4.140625" style="2" customWidth="1"/>
    <col min="168" max="169" width="4" style="2" customWidth="1"/>
    <col min="170" max="170" width="4.140625" style="2" customWidth="1"/>
    <col min="171" max="171" width="4" style="2" customWidth="1"/>
    <col min="172" max="172" width="4.140625" style="2" customWidth="1"/>
    <col min="173" max="174" width="4" style="2" customWidth="1"/>
    <col min="175" max="175" width="4.140625" style="2" customWidth="1"/>
    <col min="176" max="176" width="4" style="2" customWidth="1"/>
    <col min="177" max="177" width="4.140625" style="2" customWidth="1"/>
    <col min="178" max="178" width="4" style="2" customWidth="1"/>
    <col min="179" max="179" width="4.140625" style="2" customWidth="1"/>
    <col min="180" max="180" width="4" style="2" customWidth="1"/>
    <col min="181" max="181" width="4.140625" style="2" customWidth="1"/>
    <col min="182" max="182" width="4" style="2" customWidth="1"/>
    <col min="183" max="184" width="4.140625" style="2" customWidth="1"/>
    <col min="185" max="185" width="4" style="2" customWidth="1"/>
    <col min="186" max="186" width="4.140625" style="2" customWidth="1"/>
    <col min="187" max="187" width="4" style="2" customWidth="1"/>
    <col min="188" max="188" width="4.140625" style="2" customWidth="1"/>
    <col min="189" max="198" width="4" style="2" customWidth="1"/>
    <col min="199" max="204" width="4" style="2" hidden="1" customWidth="1"/>
    <col min="205" max="208" width="4.140625" style="60" hidden="1" customWidth="1"/>
    <col min="209" max="240" width="4.140625" style="60" customWidth="1"/>
    <col min="241" max="244" width="4.140625" style="12" customWidth="1"/>
    <col min="245" max="247" width="4.140625" style="60" customWidth="1"/>
    <col min="248" max="253" width="4.140625" style="60" hidden="1" customWidth="1"/>
    <col min="254" max="256" width="11.42578125" style="60" hidden="1" customWidth="1"/>
    <col min="257" max="16384" width="0" style="60" hidden="1"/>
  </cols>
  <sheetData>
    <row r="1" spans="1:256" ht="13.5" thickBot="1">
      <c r="I1" s="2">
        <f>(90*K1)</f>
        <v>3420</v>
      </c>
      <c r="K1" s="2">
        <v>38</v>
      </c>
      <c r="BG1" s="71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</row>
    <row r="2" spans="1:256" s="79" customFormat="1" ht="25.5" customHeight="1" thickTop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04" t="s">
        <v>54</v>
      </c>
      <c r="P2" s="305"/>
      <c r="Q2" s="306"/>
      <c r="R2" s="74"/>
      <c r="S2" s="74"/>
      <c r="T2" s="74"/>
      <c r="U2" s="74"/>
      <c r="V2" s="75"/>
      <c r="W2" s="76"/>
      <c r="X2" s="286" t="s">
        <v>128</v>
      </c>
      <c r="Y2" s="120" t="s">
        <v>129</v>
      </c>
      <c r="Z2" s="120" t="s">
        <v>130</v>
      </c>
      <c r="AA2" s="120" t="s">
        <v>131</v>
      </c>
      <c r="AB2" s="120" t="s">
        <v>132</v>
      </c>
      <c r="AC2" s="120" t="s">
        <v>132</v>
      </c>
      <c r="AD2" s="120" t="s">
        <v>133</v>
      </c>
      <c r="AE2" s="120" t="s">
        <v>134</v>
      </c>
      <c r="AF2" s="120" t="s">
        <v>135</v>
      </c>
      <c r="AG2" s="120" t="s">
        <v>136</v>
      </c>
      <c r="AH2" s="120" t="s">
        <v>133</v>
      </c>
      <c r="AI2" s="120" t="s">
        <v>137</v>
      </c>
      <c r="AJ2" s="120" t="s">
        <v>138</v>
      </c>
      <c r="AK2" s="120" t="s">
        <v>137</v>
      </c>
      <c r="AL2" s="120" t="s">
        <v>139</v>
      </c>
      <c r="AM2" s="120" t="s">
        <v>132</v>
      </c>
      <c r="AN2" s="120" t="s">
        <v>138</v>
      </c>
      <c r="AO2" s="120" t="s">
        <v>139</v>
      </c>
      <c r="AP2" s="120" t="s">
        <v>131</v>
      </c>
      <c r="AQ2" s="120" t="s">
        <v>134</v>
      </c>
      <c r="AR2" s="120" t="s">
        <v>133</v>
      </c>
      <c r="AS2" s="120" t="s">
        <v>140</v>
      </c>
      <c r="AT2" s="120" t="s">
        <v>141</v>
      </c>
      <c r="AU2" s="120" t="s">
        <v>136</v>
      </c>
      <c r="AV2" s="120" t="s">
        <v>139</v>
      </c>
      <c r="AW2" s="120" t="s">
        <v>136</v>
      </c>
      <c r="AX2" s="120" t="s">
        <v>136</v>
      </c>
      <c r="AY2" s="120" t="s">
        <v>132</v>
      </c>
      <c r="AZ2" s="120" t="s">
        <v>137</v>
      </c>
      <c r="BA2" s="120" t="s">
        <v>134</v>
      </c>
      <c r="BB2" s="120" t="s">
        <v>128</v>
      </c>
      <c r="BC2" s="120" t="s">
        <v>129</v>
      </c>
      <c r="BD2" s="120" t="s">
        <v>133</v>
      </c>
      <c r="BE2" s="120" t="s">
        <v>129</v>
      </c>
      <c r="BF2" s="120" t="s">
        <v>129</v>
      </c>
      <c r="BG2" s="120" t="s">
        <v>142</v>
      </c>
      <c r="BH2" s="120" t="s">
        <v>134</v>
      </c>
      <c r="BI2" s="120" t="s">
        <v>140</v>
      </c>
      <c r="BJ2" s="101"/>
      <c r="BK2" s="101"/>
      <c r="BL2" s="101"/>
      <c r="BM2" s="111"/>
      <c r="BN2" s="101"/>
      <c r="BO2" s="110"/>
      <c r="BP2" s="76"/>
      <c r="BQ2" s="78" t="str">
        <f t="shared" ref="BQ2:BZ3" si="0">X2</f>
        <v>5-1</v>
      </c>
      <c r="BR2" s="77" t="str">
        <f t="shared" si="0"/>
        <v>0-1</v>
      </c>
      <c r="BS2" s="77" t="str">
        <f t="shared" si="0"/>
        <v>4-2</v>
      </c>
      <c r="BT2" s="77" t="str">
        <f t="shared" si="0"/>
        <v>0-2</v>
      </c>
      <c r="BU2" s="77" t="str">
        <f t="shared" si="0"/>
        <v>1-0</v>
      </c>
      <c r="BV2" s="77" t="str">
        <f t="shared" si="0"/>
        <v>1-0</v>
      </c>
      <c r="BW2" s="77" t="str">
        <f t="shared" si="0"/>
        <v>4-1</v>
      </c>
      <c r="BX2" s="77" t="str">
        <f t="shared" si="0"/>
        <v>1-2</v>
      </c>
      <c r="BY2" s="77" t="str">
        <f t="shared" si="0"/>
        <v>3-2</v>
      </c>
      <c r="BZ2" s="77" t="str">
        <f t="shared" si="0"/>
        <v>1-1</v>
      </c>
      <c r="CA2" s="120" t="str">
        <f t="shared" ref="CA2:CF3" si="1">AH2</f>
        <v>4-1</v>
      </c>
      <c r="CB2" s="120" t="str">
        <f t="shared" si="1"/>
        <v>0-0</v>
      </c>
      <c r="CC2" s="120" t="str">
        <f t="shared" si="1"/>
        <v>1-4</v>
      </c>
      <c r="CD2" s="120" t="str">
        <f t="shared" si="1"/>
        <v>0-0</v>
      </c>
      <c r="CE2" s="120" t="str">
        <f t="shared" si="1"/>
        <v>3-0</v>
      </c>
      <c r="CF2" s="120" t="str">
        <f t="shared" ref="CF2:DF2" si="2">AM2</f>
        <v>1-0</v>
      </c>
      <c r="CG2" s="120" t="str">
        <f>AN2</f>
        <v>1-4</v>
      </c>
      <c r="CH2" s="120" t="str">
        <f>AO2</f>
        <v>3-0</v>
      </c>
      <c r="CI2" s="120" t="str">
        <f t="shared" si="2"/>
        <v>0-2</v>
      </c>
      <c r="CJ2" s="120" t="str">
        <f t="shared" si="2"/>
        <v>1-2</v>
      </c>
      <c r="CK2" s="120" t="str">
        <f t="shared" si="2"/>
        <v>4-1</v>
      </c>
      <c r="CL2" s="120" t="str">
        <f t="shared" si="2"/>
        <v>2-1</v>
      </c>
      <c r="CM2" s="120" t="str">
        <f t="shared" si="2"/>
        <v>6-0</v>
      </c>
      <c r="CN2" s="120" t="str">
        <f t="shared" si="2"/>
        <v>1-1</v>
      </c>
      <c r="CO2" s="120" t="str">
        <f t="shared" si="2"/>
        <v>3-0</v>
      </c>
      <c r="CP2" s="120" t="str">
        <f t="shared" si="2"/>
        <v>1-1</v>
      </c>
      <c r="CQ2" s="120" t="str">
        <f t="shared" si="2"/>
        <v>1-1</v>
      </c>
      <c r="CR2" s="120" t="str">
        <f t="shared" si="2"/>
        <v>1-0</v>
      </c>
      <c r="CS2" s="120" t="str">
        <f t="shared" si="2"/>
        <v>0-0</v>
      </c>
      <c r="CT2" s="120" t="str">
        <f t="shared" si="2"/>
        <v>1-2</v>
      </c>
      <c r="CU2" s="120" t="str">
        <f t="shared" si="2"/>
        <v>5-1</v>
      </c>
      <c r="CV2" s="120" t="str">
        <f t="shared" si="2"/>
        <v>0-1</v>
      </c>
      <c r="CW2" s="120" t="str">
        <f t="shared" si="2"/>
        <v>4-1</v>
      </c>
      <c r="CX2" s="120" t="str">
        <f t="shared" si="2"/>
        <v>0-1</v>
      </c>
      <c r="CY2" s="120" t="str">
        <f t="shared" si="2"/>
        <v>0-1</v>
      </c>
      <c r="CZ2" s="120" t="str">
        <f t="shared" si="2"/>
        <v>7-0</v>
      </c>
      <c r="DA2" s="120" t="str">
        <f t="shared" si="2"/>
        <v>1-2</v>
      </c>
      <c r="DB2" s="120" t="str">
        <f t="shared" si="2"/>
        <v>2-1</v>
      </c>
      <c r="DC2" s="120">
        <f t="shared" si="2"/>
        <v>0</v>
      </c>
      <c r="DD2" s="120">
        <f t="shared" si="2"/>
        <v>0</v>
      </c>
      <c r="DE2" s="120">
        <f t="shared" si="2"/>
        <v>0</v>
      </c>
      <c r="DF2" s="120">
        <f t="shared" si="2"/>
        <v>0</v>
      </c>
      <c r="DG2" s="120">
        <f>BN2</f>
        <v>0</v>
      </c>
      <c r="DH2" s="120">
        <f>BO2</f>
        <v>0</v>
      </c>
      <c r="DI2" s="76"/>
      <c r="DJ2" s="78" t="str">
        <f t="shared" ref="DJ2:DS3" si="3">BQ2</f>
        <v>5-1</v>
      </c>
      <c r="DK2" s="77" t="str">
        <f t="shared" si="3"/>
        <v>0-1</v>
      </c>
      <c r="DL2" s="77" t="str">
        <f t="shared" si="3"/>
        <v>4-2</v>
      </c>
      <c r="DM2" s="77" t="str">
        <f t="shared" si="3"/>
        <v>0-2</v>
      </c>
      <c r="DN2" s="77" t="str">
        <f t="shared" si="3"/>
        <v>1-0</v>
      </c>
      <c r="DO2" s="77" t="str">
        <f t="shared" si="3"/>
        <v>1-0</v>
      </c>
      <c r="DP2" s="77" t="str">
        <f t="shared" si="3"/>
        <v>4-1</v>
      </c>
      <c r="DQ2" s="77" t="str">
        <f t="shared" si="3"/>
        <v>1-2</v>
      </c>
      <c r="DR2" s="77" t="str">
        <f t="shared" si="3"/>
        <v>3-2</v>
      </c>
      <c r="DS2" s="77" t="str">
        <f t="shared" si="3"/>
        <v>1-1</v>
      </c>
      <c r="DT2" s="77" t="str">
        <f t="shared" ref="DT2:EA3" si="4">CA2</f>
        <v>4-1</v>
      </c>
      <c r="DU2" s="77" t="str">
        <f t="shared" si="4"/>
        <v>0-0</v>
      </c>
      <c r="DV2" s="77" t="str">
        <f t="shared" si="4"/>
        <v>1-4</v>
      </c>
      <c r="DW2" s="77" t="str">
        <f t="shared" si="4"/>
        <v>0-0</v>
      </c>
      <c r="DX2" s="77" t="str">
        <f t="shared" si="4"/>
        <v>3-0</v>
      </c>
      <c r="DY2" s="77" t="str">
        <f t="shared" si="4"/>
        <v>1-0</v>
      </c>
      <c r="DZ2" s="77" t="str">
        <f t="shared" ref="DZ2:FA2" si="5">CG2</f>
        <v>1-4</v>
      </c>
      <c r="EA2" s="77" t="str">
        <f t="shared" si="5"/>
        <v>3-0</v>
      </c>
      <c r="EB2" s="77" t="str">
        <f t="shared" si="5"/>
        <v>0-2</v>
      </c>
      <c r="EC2" s="77" t="str">
        <f t="shared" si="5"/>
        <v>1-2</v>
      </c>
      <c r="ED2" s="77" t="str">
        <f t="shared" si="5"/>
        <v>4-1</v>
      </c>
      <c r="EE2" s="77" t="str">
        <f t="shared" si="5"/>
        <v>2-1</v>
      </c>
      <c r="EF2" s="77" t="str">
        <f t="shared" si="5"/>
        <v>6-0</v>
      </c>
      <c r="EG2" s="77" t="str">
        <f t="shared" si="5"/>
        <v>1-1</v>
      </c>
      <c r="EH2" s="77" t="str">
        <f t="shared" si="5"/>
        <v>3-0</v>
      </c>
      <c r="EI2" s="77" t="str">
        <f t="shared" si="5"/>
        <v>1-1</v>
      </c>
      <c r="EJ2" s="77" t="str">
        <f t="shared" si="5"/>
        <v>1-1</v>
      </c>
      <c r="EK2" s="77" t="str">
        <f t="shared" si="5"/>
        <v>1-0</v>
      </c>
      <c r="EL2" s="77" t="str">
        <f t="shared" si="5"/>
        <v>0-0</v>
      </c>
      <c r="EM2" s="77" t="str">
        <f t="shared" si="5"/>
        <v>1-2</v>
      </c>
      <c r="EN2" s="77" t="str">
        <f t="shared" si="5"/>
        <v>5-1</v>
      </c>
      <c r="EO2" s="77" t="str">
        <f t="shared" si="5"/>
        <v>0-1</v>
      </c>
      <c r="EP2" s="77" t="str">
        <f t="shared" si="5"/>
        <v>4-1</v>
      </c>
      <c r="EQ2" s="77" t="str">
        <f t="shared" si="5"/>
        <v>0-1</v>
      </c>
      <c r="ER2" s="77" t="str">
        <f t="shared" si="5"/>
        <v>0-1</v>
      </c>
      <c r="ES2" s="77" t="str">
        <f>CZ2</f>
        <v>7-0</v>
      </c>
      <c r="ET2" s="77" t="str">
        <f>DA2</f>
        <v>1-2</v>
      </c>
      <c r="EU2" s="77" t="str">
        <f t="shared" si="5"/>
        <v>2-1</v>
      </c>
      <c r="EV2" s="77">
        <f t="shared" si="5"/>
        <v>0</v>
      </c>
      <c r="EW2" s="77">
        <f t="shared" si="5"/>
        <v>0</v>
      </c>
      <c r="EX2" s="77">
        <f t="shared" si="5"/>
        <v>0</v>
      </c>
      <c r="EY2" s="77">
        <f t="shared" si="5"/>
        <v>0</v>
      </c>
      <c r="EZ2" s="77">
        <f t="shared" si="5"/>
        <v>0</v>
      </c>
      <c r="FA2" s="77">
        <f t="shared" si="5"/>
        <v>0</v>
      </c>
      <c r="FB2" s="307" t="s">
        <v>17</v>
      </c>
      <c r="FC2" s="308"/>
      <c r="FD2" s="309"/>
      <c r="FE2" s="135" t="str">
        <f t="shared" ref="FE2:FN3" si="6">X2</f>
        <v>5-1</v>
      </c>
      <c r="FF2" s="133" t="str">
        <f t="shared" si="6"/>
        <v>0-1</v>
      </c>
      <c r="FG2" s="133" t="str">
        <f t="shared" si="6"/>
        <v>4-2</v>
      </c>
      <c r="FH2" s="133" t="str">
        <f t="shared" si="6"/>
        <v>0-2</v>
      </c>
      <c r="FI2" s="133" t="str">
        <f t="shared" si="6"/>
        <v>1-0</v>
      </c>
      <c r="FJ2" s="133" t="str">
        <f t="shared" si="6"/>
        <v>1-0</v>
      </c>
      <c r="FK2" s="134" t="str">
        <f t="shared" si="6"/>
        <v>4-1</v>
      </c>
      <c r="FL2" s="134" t="str">
        <f t="shared" si="6"/>
        <v>1-2</v>
      </c>
      <c r="FM2" s="134" t="str">
        <f t="shared" si="6"/>
        <v>3-2</v>
      </c>
      <c r="FN2" s="134" t="str">
        <f t="shared" si="6"/>
        <v>1-1</v>
      </c>
      <c r="FO2" s="134" t="str">
        <f t="shared" ref="FO2:FX3" si="7">AH2</f>
        <v>4-1</v>
      </c>
      <c r="FP2" s="134" t="str">
        <f t="shared" si="7"/>
        <v>0-0</v>
      </c>
      <c r="FQ2" s="134" t="str">
        <f t="shared" si="7"/>
        <v>1-4</v>
      </c>
      <c r="FR2" s="134" t="str">
        <f t="shared" si="7"/>
        <v>0-0</v>
      </c>
      <c r="FS2" s="134" t="str">
        <f t="shared" si="7"/>
        <v>3-0</v>
      </c>
      <c r="FT2" s="134" t="str">
        <f t="shared" si="7"/>
        <v>1-0</v>
      </c>
      <c r="FU2" s="134" t="str">
        <f t="shared" si="7"/>
        <v>1-4</v>
      </c>
      <c r="FV2" s="134" t="str">
        <f t="shared" si="7"/>
        <v>3-0</v>
      </c>
      <c r="FW2" s="134" t="str">
        <f t="shared" si="7"/>
        <v>0-2</v>
      </c>
      <c r="FX2" s="134" t="str">
        <f t="shared" si="7"/>
        <v>1-2</v>
      </c>
      <c r="FY2" s="134" t="str">
        <f t="shared" ref="FY2:GH3" si="8">AR2</f>
        <v>4-1</v>
      </c>
      <c r="FZ2" s="134" t="str">
        <f t="shared" si="8"/>
        <v>2-1</v>
      </c>
      <c r="GA2" s="134" t="str">
        <f t="shared" si="8"/>
        <v>6-0</v>
      </c>
      <c r="GB2" s="134" t="str">
        <f t="shared" si="8"/>
        <v>1-1</v>
      </c>
      <c r="GC2" s="134" t="str">
        <f t="shared" si="8"/>
        <v>3-0</v>
      </c>
      <c r="GD2" s="134" t="str">
        <f t="shared" si="8"/>
        <v>1-1</v>
      </c>
      <c r="GE2" s="134" t="str">
        <f t="shared" si="8"/>
        <v>1-1</v>
      </c>
      <c r="GF2" s="134" t="str">
        <f t="shared" si="8"/>
        <v>1-0</v>
      </c>
      <c r="GG2" s="134" t="str">
        <f t="shared" si="8"/>
        <v>0-0</v>
      </c>
      <c r="GH2" s="134" t="str">
        <f t="shared" si="8"/>
        <v>1-2</v>
      </c>
      <c r="GI2" s="134" t="str">
        <f t="shared" ref="GI2:GR3" si="9">BB2</f>
        <v>5-1</v>
      </c>
      <c r="GJ2" s="134" t="str">
        <f t="shared" si="9"/>
        <v>0-1</v>
      </c>
      <c r="GK2" s="134" t="str">
        <f t="shared" si="9"/>
        <v>4-1</v>
      </c>
      <c r="GL2" s="134" t="str">
        <f t="shared" si="9"/>
        <v>0-1</v>
      </c>
      <c r="GM2" s="134" t="str">
        <f t="shared" si="9"/>
        <v>0-1</v>
      </c>
      <c r="GN2" s="134" t="str">
        <f t="shared" si="9"/>
        <v>7-0</v>
      </c>
      <c r="GO2" s="134" t="str">
        <f t="shared" si="9"/>
        <v>1-2</v>
      </c>
      <c r="GP2" s="134" t="str">
        <f t="shared" si="9"/>
        <v>2-1</v>
      </c>
      <c r="GQ2" s="134">
        <f t="shared" si="9"/>
        <v>0</v>
      </c>
      <c r="GR2" s="134">
        <f t="shared" si="9"/>
        <v>0</v>
      </c>
      <c r="GS2" s="134">
        <f t="shared" ref="GS2:GV3" si="10">BL2</f>
        <v>0</v>
      </c>
      <c r="GT2" s="134">
        <f t="shared" si="10"/>
        <v>0</v>
      </c>
      <c r="GU2" s="134">
        <f t="shared" si="10"/>
        <v>0</v>
      </c>
      <c r="GV2" s="134">
        <f t="shared" si="10"/>
        <v>0</v>
      </c>
      <c r="GW2" s="77"/>
      <c r="GX2" s="77"/>
      <c r="GY2" s="77"/>
      <c r="GZ2" s="177"/>
      <c r="HA2" s="301" t="s">
        <v>58</v>
      </c>
      <c r="HB2" s="100" t="str">
        <f>X2</f>
        <v>5-1</v>
      </c>
      <c r="HC2" s="100" t="str">
        <f t="shared" ref="HC2:IM3" si="11">Y2</f>
        <v>0-1</v>
      </c>
      <c r="HD2" s="100" t="str">
        <f t="shared" si="11"/>
        <v>4-2</v>
      </c>
      <c r="HE2" s="100" t="str">
        <f t="shared" si="11"/>
        <v>0-2</v>
      </c>
      <c r="HF2" s="100" t="str">
        <f t="shared" si="11"/>
        <v>1-0</v>
      </c>
      <c r="HG2" s="100" t="str">
        <f t="shared" si="11"/>
        <v>1-0</v>
      </c>
      <c r="HH2" s="100" t="str">
        <f t="shared" si="11"/>
        <v>4-1</v>
      </c>
      <c r="HI2" s="100" t="str">
        <f t="shared" si="11"/>
        <v>1-2</v>
      </c>
      <c r="HJ2" s="100" t="str">
        <f t="shared" si="11"/>
        <v>3-2</v>
      </c>
      <c r="HK2" s="100" t="str">
        <f t="shared" si="11"/>
        <v>1-1</v>
      </c>
      <c r="HL2" s="100" t="str">
        <f t="shared" si="11"/>
        <v>4-1</v>
      </c>
      <c r="HM2" s="100" t="str">
        <f t="shared" si="11"/>
        <v>0-0</v>
      </c>
      <c r="HN2" s="100" t="str">
        <f t="shared" si="11"/>
        <v>1-4</v>
      </c>
      <c r="HO2" s="100" t="str">
        <f t="shared" si="11"/>
        <v>0-0</v>
      </c>
      <c r="HP2" s="100" t="str">
        <f t="shared" si="11"/>
        <v>3-0</v>
      </c>
      <c r="HQ2" s="100" t="str">
        <f t="shared" si="11"/>
        <v>1-0</v>
      </c>
      <c r="HR2" s="100" t="str">
        <f t="shared" si="11"/>
        <v>1-4</v>
      </c>
      <c r="HS2" s="100" t="str">
        <f t="shared" si="11"/>
        <v>3-0</v>
      </c>
      <c r="HT2" s="100" t="str">
        <f t="shared" si="11"/>
        <v>0-2</v>
      </c>
      <c r="HU2" s="100" t="str">
        <f t="shared" si="11"/>
        <v>1-2</v>
      </c>
      <c r="HV2" s="100" t="str">
        <f t="shared" si="11"/>
        <v>4-1</v>
      </c>
      <c r="HW2" s="100" t="str">
        <f t="shared" si="11"/>
        <v>2-1</v>
      </c>
      <c r="HX2" s="100" t="str">
        <f t="shared" si="11"/>
        <v>6-0</v>
      </c>
      <c r="HY2" s="100" t="str">
        <f t="shared" si="11"/>
        <v>1-1</v>
      </c>
      <c r="HZ2" s="100" t="str">
        <f t="shared" si="11"/>
        <v>3-0</v>
      </c>
      <c r="IA2" s="100" t="str">
        <f t="shared" si="11"/>
        <v>1-1</v>
      </c>
      <c r="IB2" s="100" t="str">
        <f t="shared" si="11"/>
        <v>1-1</v>
      </c>
      <c r="IC2" s="100" t="str">
        <f t="shared" si="11"/>
        <v>1-0</v>
      </c>
      <c r="ID2" s="100" t="str">
        <f t="shared" si="11"/>
        <v>0-0</v>
      </c>
      <c r="IE2" s="100" t="str">
        <f t="shared" si="11"/>
        <v>1-2</v>
      </c>
      <c r="IF2" s="100" t="str">
        <f t="shared" si="11"/>
        <v>5-1</v>
      </c>
      <c r="IG2" s="100" t="str">
        <f t="shared" si="11"/>
        <v>0-1</v>
      </c>
      <c r="IH2" s="100" t="str">
        <f t="shared" si="11"/>
        <v>4-1</v>
      </c>
      <c r="II2" s="100" t="str">
        <f t="shared" si="11"/>
        <v>0-1</v>
      </c>
      <c r="IJ2" s="100" t="str">
        <f t="shared" si="11"/>
        <v>0-1</v>
      </c>
      <c r="IK2" s="100" t="str">
        <f t="shared" si="11"/>
        <v>7-0</v>
      </c>
      <c r="IL2" s="100" t="str">
        <f t="shared" si="11"/>
        <v>1-2</v>
      </c>
      <c r="IM2" s="100" t="str">
        <f t="shared" si="11"/>
        <v>2-1</v>
      </c>
      <c r="IN2" s="100">
        <f t="shared" ref="IN2:IS3" si="12">BJ2</f>
        <v>0</v>
      </c>
      <c r="IO2" s="101">
        <f t="shared" si="12"/>
        <v>0</v>
      </c>
      <c r="IP2" s="101">
        <f t="shared" si="12"/>
        <v>0</v>
      </c>
      <c r="IQ2" s="101">
        <f t="shared" si="12"/>
        <v>0</v>
      </c>
      <c r="IR2" s="101">
        <f t="shared" si="12"/>
        <v>0</v>
      </c>
      <c r="IS2" s="181">
        <f t="shared" si="12"/>
        <v>0</v>
      </c>
      <c r="IT2" s="126"/>
      <c r="IU2" s="126"/>
      <c r="IV2" s="126"/>
    </row>
    <row r="3" spans="1:256" s="85" customFormat="1" ht="91.5" customHeight="1" thickTop="1" thickBot="1">
      <c r="A3" s="80"/>
      <c r="B3" s="81"/>
      <c r="C3" s="299" t="s">
        <v>0</v>
      </c>
      <c r="D3" s="299" t="s">
        <v>1</v>
      </c>
      <c r="E3" s="299" t="s">
        <v>2</v>
      </c>
      <c r="F3" s="299" t="s">
        <v>3</v>
      </c>
      <c r="G3" s="299" t="s">
        <v>4</v>
      </c>
      <c r="H3" s="299" t="s">
        <v>5</v>
      </c>
      <c r="I3" s="299" t="s">
        <v>6</v>
      </c>
      <c r="J3" s="299" t="s">
        <v>7</v>
      </c>
      <c r="K3" s="299" t="s">
        <v>8</v>
      </c>
      <c r="L3" s="299" t="s">
        <v>49</v>
      </c>
      <c r="M3" s="299" t="s">
        <v>44</v>
      </c>
      <c r="N3" s="299" t="s">
        <v>45</v>
      </c>
      <c r="O3" s="299" t="s">
        <v>46</v>
      </c>
      <c r="P3" s="299" t="s">
        <v>47</v>
      </c>
      <c r="Q3" s="299" t="s">
        <v>48</v>
      </c>
      <c r="R3" s="299" t="s">
        <v>9</v>
      </c>
      <c r="S3" s="299" t="s">
        <v>10</v>
      </c>
      <c r="T3" s="299" t="s">
        <v>11</v>
      </c>
      <c r="U3" s="299" t="s">
        <v>12</v>
      </c>
      <c r="V3" s="299" t="s">
        <v>13</v>
      </c>
      <c r="W3" s="82"/>
      <c r="X3" s="284" t="s">
        <v>109</v>
      </c>
      <c r="Y3" s="287" t="s">
        <v>110</v>
      </c>
      <c r="Z3" s="285" t="s">
        <v>111</v>
      </c>
      <c r="AA3" s="287" t="s">
        <v>112</v>
      </c>
      <c r="AB3" s="285" t="s">
        <v>113</v>
      </c>
      <c r="AC3" s="287" t="s">
        <v>114</v>
      </c>
      <c r="AD3" s="285" t="s">
        <v>115</v>
      </c>
      <c r="AE3" s="287" t="s">
        <v>116</v>
      </c>
      <c r="AF3" s="285" t="s">
        <v>117</v>
      </c>
      <c r="AG3" s="287" t="s">
        <v>118</v>
      </c>
      <c r="AH3" s="285" t="s">
        <v>119</v>
      </c>
      <c r="AI3" s="287" t="s">
        <v>120</v>
      </c>
      <c r="AJ3" s="285" t="s">
        <v>121</v>
      </c>
      <c r="AK3" s="287" t="s">
        <v>122</v>
      </c>
      <c r="AL3" s="287" t="s">
        <v>123</v>
      </c>
      <c r="AM3" s="285" t="s">
        <v>124</v>
      </c>
      <c r="AN3" s="287" t="s">
        <v>125</v>
      </c>
      <c r="AO3" s="285" t="s">
        <v>126</v>
      </c>
      <c r="AP3" s="287" t="s">
        <v>127</v>
      </c>
      <c r="AQ3" s="288" t="s">
        <v>109</v>
      </c>
      <c r="AR3" s="285" t="s">
        <v>110</v>
      </c>
      <c r="AS3" s="287" t="s">
        <v>111</v>
      </c>
      <c r="AT3" s="285" t="s">
        <v>112</v>
      </c>
      <c r="AU3" s="287" t="s">
        <v>113</v>
      </c>
      <c r="AV3" s="285" t="s">
        <v>114</v>
      </c>
      <c r="AW3" s="287" t="s">
        <v>115</v>
      </c>
      <c r="AX3" s="285" t="s">
        <v>116</v>
      </c>
      <c r="AY3" s="287" t="s">
        <v>117</v>
      </c>
      <c r="AZ3" s="285" t="s">
        <v>118</v>
      </c>
      <c r="BA3" s="287" t="s">
        <v>119</v>
      </c>
      <c r="BB3" s="285" t="s">
        <v>120</v>
      </c>
      <c r="BC3" s="287" t="s">
        <v>121</v>
      </c>
      <c r="BD3" s="285" t="s">
        <v>122</v>
      </c>
      <c r="BE3" s="285" t="s">
        <v>123</v>
      </c>
      <c r="BF3" s="287" t="s">
        <v>124</v>
      </c>
      <c r="BG3" s="285" t="s">
        <v>125</v>
      </c>
      <c r="BH3" s="287" t="s">
        <v>126</v>
      </c>
      <c r="BI3" s="285" t="s">
        <v>127</v>
      </c>
      <c r="BJ3" s="64"/>
      <c r="BK3" s="64"/>
      <c r="BL3" s="83"/>
      <c r="BM3" s="64"/>
      <c r="BN3" s="118"/>
      <c r="BO3" s="118"/>
      <c r="BP3" s="82"/>
      <c r="BQ3" s="84" t="str">
        <f t="shared" si="0"/>
        <v>Mutxamel</v>
      </c>
      <c r="BR3" s="84" t="str">
        <f t="shared" si="0"/>
        <v>Gandia</v>
      </c>
      <c r="BS3" s="84" t="str">
        <f t="shared" si="0"/>
        <v>Llíria</v>
      </c>
      <c r="BT3" s="84" t="str">
        <f t="shared" si="0"/>
        <v>Onda</v>
      </c>
      <c r="BU3" s="84" t="str">
        <f t="shared" si="0"/>
        <v>Sueca</v>
      </c>
      <c r="BV3" s="84" t="str">
        <f t="shared" si="0"/>
        <v>Villena</v>
      </c>
      <c r="BW3" s="84" t="str">
        <f t="shared" si="0"/>
        <v>Alaquàs</v>
      </c>
      <c r="BX3" s="84" t="str">
        <f t="shared" si="0"/>
        <v>Alberic</v>
      </c>
      <c r="BY3" s="84" t="str">
        <f t="shared" si="0"/>
        <v>Horadada</v>
      </c>
      <c r="BZ3" s="84" t="str">
        <f t="shared" si="0"/>
        <v>Crevillent</v>
      </c>
      <c r="CA3" s="121" t="str">
        <f t="shared" si="1"/>
        <v>Oliva</v>
      </c>
      <c r="CB3" s="121" t="str">
        <f t="shared" si="1"/>
        <v>Ontinyent</v>
      </c>
      <c r="CC3" s="121" t="str">
        <f t="shared" si="1"/>
        <v>Orihuela</v>
      </c>
      <c r="CD3" s="121" t="str">
        <f t="shared" si="1"/>
        <v>Utiel</v>
      </c>
      <c r="CE3" s="121" t="str">
        <f t="shared" si="1"/>
        <v>Calp</v>
      </c>
      <c r="CF3" s="121" t="str">
        <f t="shared" si="1"/>
        <v>Xàbia</v>
      </c>
      <c r="CG3" s="121" t="str">
        <f t="shared" ref="CG3:DF3" si="13">AN3</f>
        <v>Pinós</v>
      </c>
      <c r="CH3" s="121" t="str">
        <f t="shared" si="13"/>
        <v>Eldenc</v>
      </c>
      <c r="CI3" s="121" t="str">
        <f t="shared" si="13"/>
        <v>Alacant</v>
      </c>
      <c r="CJ3" s="121" t="str">
        <f t="shared" si="13"/>
        <v>Mutxamel</v>
      </c>
      <c r="CK3" s="121" t="str">
        <f t="shared" si="13"/>
        <v>Gandia</v>
      </c>
      <c r="CL3" s="121" t="str">
        <f t="shared" si="13"/>
        <v>Llíria</v>
      </c>
      <c r="CM3" s="121" t="str">
        <f t="shared" si="13"/>
        <v>Onda</v>
      </c>
      <c r="CN3" s="121" t="str">
        <f t="shared" si="13"/>
        <v>Sueca</v>
      </c>
      <c r="CO3" s="121" t="str">
        <f t="shared" si="13"/>
        <v>Villena</v>
      </c>
      <c r="CP3" s="121" t="str">
        <f t="shared" si="13"/>
        <v>Alaquàs</v>
      </c>
      <c r="CQ3" s="121" t="str">
        <f t="shared" si="13"/>
        <v>Alberic</v>
      </c>
      <c r="CR3" s="121" t="str">
        <f t="shared" si="13"/>
        <v>Horadada</v>
      </c>
      <c r="CS3" s="121" t="str">
        <f t="shared" si="13"/>
        <v>Crevillent</v>
      </c>
      <c r="CT3" s="121" t="str">
        <f t="shared" si="13"/>
        <v>Oliva</v>
      </c>
      <c r="CU3" s="121" t="str">
        <f t="shared" si="13"/>
        <v>Ontinyent</v>
      </c>
      <c r="CV3" s="121" t="str">
        <f t="shared" si="13"/>
        <v>Orihuela</v>
      </c>
      <c r="CW3" s="121" t="str">
        <f t="shared" si="13"/>
        <v>Utiel</v>
      </c>
      <c r="CX3" s="121" t="str">
        <f t="shared" si="13"/>
        <v>Calp</v>
      </c>
      <c r="CY3" s="121" t="str">
        <f t="shared" si="13"/>
        <v>Xàbia</v>
      </c>
      <c r="CZ3" s="121" t="str">
        <f t="shared" si="13"/>
        <v>Pinós</v>
      </c>
      <c r="DA3" s="121" t="str">
        <f t="shared" si="13"/>
        <v>Eldenc</v>
      </c>
      <c r="DB3" s="121" t="str">
        <f t="shared" si="13"/>
        <v>Alacant</v>
      </c>
      <c r="DC3" s="121">
        <f t="shared" si="13"/>
        <v>0</v>
      </c>
      <c r="DD3" s="121">
        <f t="shared" si="13"/>
        <v>0</v>
      </c>
      <c r="DE3" s="121">
        <f t="shared" si="13"/>
        <v>0</v>
      </c>
      <c r="DF3" s="121">
        <f t="shared" si="13"/>
        <v>0</v>
      </c>
      <c r="DG3" s="121">
        <f>BN3</f>
        <v>0</v>
      </c>
      <c r="DH3" s="121">
        <f>BO3</f>
        <v>0</v>
      </c>
      <c r="DI3" s="316" t="s">
        <v>16</v>
      </c>
      <c r="DJ3" s="84" t="str">
        <f t="shared" si="3"/>
        <v>Mutxamel</v>
      </c>
      <c r="DK3" s="84" t="str">
        <f t="shared" si="3"/>
        <v>Gandia</v>
      </c>
      <c r="DL3" s="84" t="str">
        <f t="shared" si="3"/>
        <v>Llíria</v>
      </c>
      <c r="DM3" s="84" t="str">
        <f t="shared" si="3"/>
        <v>Onda</v>
      </c>
      <c r="DN3" s="84" t="str">
        <f t="shared" si="3"/>
        <v>Sueca</v>
      </c>
      <c r="DO3" s="84" t="str">
        <f t="shared" si="3"/>
        <v>Villena</v>
      </c>
      <c r="DP3" s="84" t="str">
        <f t="shared" si="3"/>
        <v>Alaquàs</v>
      </c>
      <c r="DQ3" s="84" t="str">
        <f t="shared" si="3"/>
        <v>Alberic</v>
      </c>
      <c r="DR3" s="84" t="str">
        <f t="shared" si="3"/>
        <v>Horadada</v>
      </c>
      <c r="DS3" s="84" t="str">
        <f t="shared" si="3"/>
        <v>Crevillent</v>
      </c>
      <c r="DT3" s="84" t="str">
        <f t="shared" si="4"/>
        <v>Oliva</v>
      </c>
      <c r="DU3" s="84" t="str">
        <f t="shared" si="4"/>
        <v>Ontinyent</v>
      </c>
      <c r="DV3" s="84" t="str">
        <f t="shared" si="4"/>
        <v>Orihuela</v>
      </c>
      <c r="DW3" s="84" t="str">
        <f t="shared" si="4"/>
        <v>Utiel</v>
      </c>
      <c r="DX3" s="84" t="str">
        <f t="shared" si="4"/>
        <v>Calp</v>
      </c>
      <c r="DY3" s="84" t="str">
        <f t="shared" si="4"/>
        <v>Xàbia</v>
      </c>
      <c r="DZ3" s="84" t="str">
        <f t="shared" si="4"/>
        <v>Pinós</v>
      </c>
      <c r="EA3" s="84" t="str">
        <f t="shared" si="4"/>
        <v>Eldenc</v>
      </c>
      <c r="EB3" s="84" t="str">
        <f t="shared" ref="EB3:EU3" si="14">CI3</f>
        <v>Alacant</v>
      </c>
      <c r="EC3" s="84" t="str">
        <f t="shared" si="14"/>
        <v>Mutxamel</v>
      </c>
      <c r="ED3" s="84" t="str">
        <f t="shared" si="14"/>
        <v>Gandia</v>
      </c>
      <c r="EE3" s="84" t="str">
        <f t="shared" si="14"/>
        <v>Llíria</v>
      </c>
      <c r="EF3" s="84" t="str">
        <f t="shared" si="14"/>
        <v>Onda</v>
      </c>
      <c r="EG3" s="84" t="str">
        <f t="shared" si="14"/>
        <v>Sueca</v>
      </c>
      <c r="EH3" s="84" t="str">
        <f t="shared" si="14"/>
        <v>Villena</v>
      </c>
      <c r="EI3" s="84" t="str">
        <f t="shared" si="14"/>
        <v>Alaquàs</v>
      </c>
      <c r="EJ3" s="84" t="str">
        <f t="shared" si="14"/>
        <v>Alberic</v>
      </c>
      <c r="EK3" s="84" t="str">
        <f t="shared" si="14"/>
        <v>Horadada</v>
      </c>
      <c r="EL3" s="84" t="str">
        <f t="shared" si="14"/>
        <v>Crevillent</v>
      </c>
      <c r="EM3" s="84" t="str">
        <f t="shared" si="14"/>
        <v>Oliva</v>
      </c>
      <c r="EN3" s="84" t="str">
        <f t="shared" si="14"/>
        <v>Ontinyent</v>
      </c>
      <c r="EO3" s="84" t="str">
        <f t="shared" si="14"/>
        <v>Orihuela</v>
      </c>
      <c r="EP3" s="84" t="str">
        <f t="shared" si="14"/>
        <v>Utiel</v>
      </c>
      <c r="EQ3" s="84" t="str">
        <f t="shared" si="14"/>
        <v>Calp</v>
      </c>
      <c r="ER3" s="84" t="str">
        <f t="shared" si="14"/>
        <v>Xàbia</v>
      </c>
      <c r="ES3" s="84" t="str">
        <f t="shared" si="14"/>
        <v>Pinós</v>
      </c>
      <c r="ET3" s="84" t="str">
        <f t="shared" si="14"/>
        <v>Eldenc</v>
      </c>
      <c r="EU3" s="84" t="str">
        <f t="shared" si="14"/>
        <v>Alacant</v>
      </c>
      <c r="EV3" s="84">
        <f t="shared" ref="EV3:FA3" si="15">DC3</f>
        <v>0</v>
      </c>
      <c r="EW3" s="84">
        <f t="shared" si="15"/>
        <v>0</v>
      </c>
      <c r="EX3" s="84">
        <f t="shared" si="15"/>
        <v>0</v>
      </c>
      <c r="EY3" s="84">
        <f t="shared" si="15"/>
        <v>0</v>
      </c>
      <c r="EZ3" s="84">
        <f t="shared" si="15"/>
        <v>0</v>
      </c>
      <c r="FA3" s="84">
        <f t="shared" si="15"/>
        <v>0</v>
      </c>
      <c r="FB3" s="310" t="s">
        <v>55</v>
      </c>
      <c r="FC3" s="312" t="s">
        <v>56</v>
      </c>
      <c r="FD3" s="314" t="s">
        <v>57</v>
      </c>
      <c r="FE3" s="83" t="str">
        <f t="shared" si="6"/>
        <v>Mutxamel</v>
      </c>
      <c r="FF3" s="83" t="str">
        <f t="shared" si="6"/>
        <v>Gandia</v>
      </c>
      <c r="FG3" s="83" t="str">
        <f t="shared" si="6"/>
        <v>Llíria</v>
      </c>
      <c r="FH3" s="83" t="str">
        <f t="shared" si="6"/>
        <v>Onda</v>
      </c>
      <c r="FI3" s="83" t="str">
        <f t="shared" si="6"/>
        <v>Sueca</v>
      </c>
      <c r="FJ3" s="83" t="str">
        <f t="shared" si="6"/>
        <v>Villena</v>
      </c>
      <c r="FK3" s="83" t="str">
        <f t="shared" si="6"/>
        <v>Alaquàs</v>
      </c>
      <c r="FL3" s="83" t="str">
        <f t="shared" si="6"/>
        <v>Alberic</v>
      </c>
      <c r="FM3" s="83" t="str">
        <f t="shared" si="6"/>
        <v>Horadada</v>
      </c>
      <c r="FN3" s="83" t="str">
        <f t="shared" si="6"/>
        <v>Crevillent</v>
      </c>
      <c r="FO3" s="83" t="str">
        <f t="shared" si="7"/>
        <v>Oliva</v>
      </c>
      <c r="FP3" s="83" t="str">
        <f t="shared" si="7"/>
        <v>Ontinyent</v>
      </c>
      <c r="FQ3" s="83" t="str">
        <f t="shared" si="7"/>
        <v>Orihuela</v>
      </c>
      <c r="FR3" s="83" t="str">
        <f t="shared" si="7"/>
        <v>Utiel</v>
      </c>
      <c r="FS3" s="83" t="str">
        <f t="shared" si="7"/>
        <v>Calp</v>
      </c>
      <c r="FT3" s="83" t="str">
        <f t="shared" si="7"/>
        <v>Xàbia</v>
      </c>
      <c r="FU3" s="83" t="str">
        <f t="shared" si="7"/>
        <v>Pinós</v>
      </c>
      <c r="FV3" s="83" t="str">
        <f t="shared" si="7"/>
        <v>Eldenc</v>
      </c>
      <c r="FW3" s="83" t="str">
        <f t="shared" si="7"/>
        <v>Alacant</v>
      </c>
      <c r="FX3" s="83" t="str">
        <f t="shared" si="7"/>
        <v>Mutxamel</v>
      </c>
      <c r="FY3" s="83" t="str">
        <f t="shared" si="8"/>
        <v>Gandia</v>
      </c>
      <c r="FZ3" s="83" t="str">
        <f t="shared" si="8"/>
        <v>Llíria</v>
      </c>
      <c r="GA3" s="83" t="str">
        <f t="shared" si="8"/>
        <v>Onda</v>
      </c>
      <c r="GB3" s="83" t="str">
        <f t="shared" si="8"/>
        <v>Sueca</v>
      </c>
      <c r="GC3" s="83" t="str">
        <f t="shared" si="8"/>
        <v>Villena</v>
      </c>
      <c r="GD3" s="83" t="str">
        <f t="shared" si="8"/>
        <v>Alaquàs</v>
      </c>
      <c r="GE3" s="83" t="str">
        <f t="shared" si="8"/>
        <v>Alberic</v>
      </c>
      <c r="GF3" s="83" t="str">
        <f t="shared" si="8"/>
        <v>Horadada</v>
      </c>
      <c r="GG3" s="83" t="str">
        <f t="shared" si="8"/>
        <v>Crevillent</v>
      </c>
      <c r="GH3" s="83" t="str">
        <f t="shared" si="8"/>
        <v>Oliva</v>
      </c>
      <c r="GI3" s="83" t="str">
        <f t="shared" si="9"/>
        <v>Ontinyent</v>
      </c>
      <c r="GJ3" s="83" t="str">
        <f t="shared" si="9"/>
        <v>Orihuela</v>
      </c>
      <c r="GK3" s="83" t="str">
        <f t="shared" si="9"/>
        <v>Utiel</v>
      </c>
      <c r="GL3" s="83" t="str">
        <f t="shared" si="9"/>
        <v>Calp</v>
      </c>
      <c r="GM3" s="83" t="str">
        <f t="shared" si="9"/>
        <v>Xàbia</v>
      </c>
      <c r="GN3" s="83" t="str">
        <f t="shared" si="9"/>
        <v>Pinós</v>
      </c>
      <c r="GO3" s="83" t="str">
        <f t="shared" si="9"/>
        <v>Eldenc</v>
      </c>
      <c r="GP3" s="83" t="str">
        <f t="shared" si="9"/>
        <v>Alacant</v>
      </c>
      <c r="GQ3" s="83">
        <f t="shared" si="9"/>
        <v>0</v>
      </c>
      <c r="GR3" s="83">
        <f t="shared" si="9"/>
        <v>0</v>
      </c>
      <c r="GS3" s="83">
        <f t="shared" si="10"/>
        <v>0</v>
      </c>
      <c r="GT3" s="83">
        <f t="shared" si="10"/>
        <v>0</v>
      </c>
      <c r="GU3" s="83">
        <f t="shared" si="10"/>
        <v>0</v>
      </c>
      <c r="GV3" s="83">
        <f t="shared" si="10"/>
        <v>0</v>
      </c>
      <c r="GW3" s="131"/>
      <c r="GX3" s="113"/>
      <c r="GY3" s="115"/>
      <c r="GZ3" s="178"/>
      <c r="HA3" s="302"/>
      <c r="HB3" s="83" t="str">
        <f>X3</f>
        <v>Mutxamel</v>
      </c>
      <c r="HC3" s="83" t="str">
        <f t="shared" si="11"/>
        <v>Gandia</v>
      </c>
      <c r="HD3" s="83" t="str">
        <f t="shared" si="11"/>
        <v>Llíria</v>
      </c>
      <c r="HE3" s="83" t="str">
        <f t="shared" si="11"/>
        <v>Onda</v>
      </c>
      <c r="HF3" s="83" t="str">
        <f t="shared" si="11"/>
        <v>Sueca</v>
      </c>
      <c r="HG3" s="83" t="str">
        <f t="shared" si="11"/>
        <v>Villena</v>
      </c>
      <c r="HH3" s="83" t="str">
        <f t="shared" si="11"/>
        <v>Alaquàs</v>
      </c>
      <c r="HI3" s="83" t="str">
        <f t="shared" si="11"/>
        <v>Alberic</v>
      </c>
      <c r="HJ3" s="83" t="str">
        <f t="shared" si="11"/>
        <v>Horadada</v>
      </c>
      <c r="HK3" s="83" t="str">
        <f t="shared" si="11"/>
        <v>Crevillent</v>
      </c>
      <c r="HL3" s="83" t="str">
        <f t="shared" si="11"/>
        <v>Oliva</v>
      </c>
      <c r="HM3" s="83" t="str">
        <f t="shared" si="11"/>
        <v>Ontinyent</v>
      </c>
      <c r="HN3" s="83" t="str">
        <f t="shared" si="11"/>
        <v>Orihuela</v>
      </c>
      <c r="HO3" s="83" t="str">
        <f t="shared" si="11"/>
        <v>Utiel</v>
      </c>
      <c r="HP3" s="83" t="str">
        <f t="shared" si="11"/>
        <v>Calp</v>
      </c>
      <c r="HQ3" s="83" t="str">
        <f t="shared" si="11"/>
        <v>Xàbia</v>
      </c>
      <c r="HR3" s="83" t="str">
        <f t="shared" si="11"/>
        <v>Pinós</v>
      </c>
      <c r="HS3" s="83" t="str">
        <f t="shared" si="11"/>
        <v>Eldenc</v>
      </c>
      <c r="HT3" s="83" t="str">
        <f t="shared" si="11"/>
        <v>Alacant</v>
      </c>
      <c r="HU3" s="83" t="str">
        <f t="shared" si="11"/>
        <v>Mutxamel</v>
      </c>
      <c r="HV3" s="83" t="str">
        <f t="shared" si="11"/>
        <v>Gandia</v>
      </c>
      <c r="HW3" s="83" t="str">
        <f t="shared" si="11"/>
        <v>Llíria</v>
      </c>
      <c r="HX3" s="83" t="str">
        <f t="shared" si="11"/>
        <v>Onda</v>
      </c>
      <c r="HY3" s="83" t="str">
        <f t="shared" si="11"/>
        <v>Sueca</v>
      </c>
      <c r="HZ3" s="83" t="str">
        <f t="shared" si="11"/>
        <v>Villena</v>
      </c>
      <c r="IA3" s="83" t="str">
        <f t="shared" si="11"/>
        <v>Alaquàs</v>
      </c>
      <c r="IB3" s="83" t="str">
        <f t="shared" si="11"/>
        <v>Alberic</v>
      </c>
      <c r="IC3" s="83" t="str">
        <f t="shared" si="11"/>
        <v>Horadada</v>
      </c>
      <c r="ID3" s="83" t="str">
        <f t="shared" si="11"/>
        <v>Crevillent</v>
      </c>
      <c r="IE3" s="83" t="str">
        <f t="shared" si="11"/>
        <v>Oliva</v>
      </c>
      <c r="IF3" s="83" t="str">
        <f t="shared" si="11"/>
        <v>Ontinyent</v>
      </c>
      <c r="IG3" s="83" t="str">
        <f t="shared" si="11"/>
        <v>Orihuela</v>
      </c>
      <c r="IH3" s="83" t="str">
        <f t="shared" si="11"/>
        <v>Utiel</v>
      </c>
      <c r="II3" s="83" t="str">
        <f t="shared" si="11"/>
        <v>Calp</v>
      </c>
      <c r="IJ3" s="83" t="str">
        <f t="shared" si="11"/>
        <v>Xàbia</v>
      </c>
      <c r="IK3" s="83" t="str">
        <f t="shared" si="11"/>
        <v>Pinós</v>
      </c>
      <c r="IL3" s="83" t="str">
        <f t="shared" si="11"/>
        <v>Eldenc</v>
      </c>
      <c r="IM3" s="83" t="str">
        <f t="shared" si="11"/>
        <v>Alacant</v>
      </c>
      <c r="IN3" s="182">
        <f t="shared" si="12"/>
        <v>0</v>
      </c>
      <c r="IO3" s="118">
        <f t="shared" si="12"/>
        <v>0</v>
      </c>
      <c r="IP3" s="118">
        <f t="shared" si="12"/>
        <v>0</v>
      </c>
      <c r="IQ3" s="118">
        <f t="shared" si="12"/>
        <v>0</v>
      </c>
      <c r="IR3" s="118">
        <f t="shared" si="12"/>
        <v>0</v>
      </c>
      <c r="IS3" s="183">
        <f t="shared" si="12"/>
        <v>0</v>
      </c>
      <c r="IT3" s="127"/>
      <c r="IU3" s="127"/>
      <c r="IV3" s="127"/>
    </row>
    <row r="4" spans="1:256" s="85" customFormat="1" ht="18" customHeight="1" thickTop="1" thickBot="1">
      <c r="A4" s="105"/>
      <c r="B4" s="86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87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02">
        <v>4</v>
      </c>
      <c r="BN4" s="5">
        <v>5</v>
      </c>
      <c r="BO4" s="6">
        <v>6</v>
      </c>
      <c r="BP4" s="88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22">
        <v>11</v>
      </c>
      <c r="CB4" s="122">
        <v>12</v>
      </c>
      <c r="CC4" s="122">
        <v>13</v>
      </c>
      <c r="CD4" s="122">
        <v>14</v>
      </c>
      <c r="CE4" s="122">
        <v>15</v>
      </c>
      <c r="CF4" s="122">
        <v>16</v>
      </c>
      <c r="CG4" s="122">
        <v>17</v>
      </c>
      <c r="CH4" s="122">
        <v>18</v>
      </c>
      <c r="CI4" s="122">
        <v>19</v>
      </c>
      <c r="CJ4" s="122">
        <v>20</v>
      </c>
      <c r="CK4" s="122">
        <v>21</v>
      </c>
      <c r="CL4" s="122">
        <v>22</v>
      </c>
      <c r="CM4" s="122">
        <v>23</v>
      </c>
      <c r="CN4" s="122">
        <v>24</v>
      </c>
      <c r="CO4" s="122">
        <v>25</v>
      </c>
      <c r="CP4" s="122">
        <v>26</v>
      </c>
      <c r="CQ4" s="122">
        <v>27</v>
      </c>
      <c r="CR4" s="122">
        <v>28</v>
      </c>
      <c r="CS4" s="122">
        <v>29</v>
      </c>
      <c r="CT4" s="122">
        <v>30</v>
      </c>
      <c r="CU4" s="122">
        <v>31</v>
      </c>
      <c r="CV4" s="122">
        <v>32</v>
      </c>
      <c r="CW4" s="122">
        <v>33</v>
      </c>
      <c r="CX4" s="122">
        <v>34</v>
      </c>
      <c r="CY4" s="122">
        <v>35</v>
      </c>
      <c r="CZ4" s="122">
        <v>36</v>
      </c>
      <c r="DA4" s="122">
        <v>37</v>
      </c>
      <c r="DB4" s="122">
        <v>38</v>
      </c>
      <c r="DC4" s="122">
        <v>39</v>
      </c>
      <c r="DD4" s="122">
        <v>40</v>
      </c>
      <c r="DE4" s="122">
        <v>41</v>
      </c>
      <c r="DF4" s="123">
        <v>42</v>
      </c>
      <c r="DG4" s="122">
        <v>1</v>
      </c>
      <c r="DH4" s="122">
        <v>2</v>
      </c>
      <c r="DI4" s="317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02">
        <v>42</v>
      </c>
      <c r="EZ4" s="5">
        <v>1</v>
      </c>
      <c r="FA4" s="5">
        <v>2</v>
      </c>
      <c r="FB4" s="311"/>
      <c r="FC4" s="313"/>
      <c r="FD4" s="315"/>
      <c r="FE4" s="103">
        <v>1</v>
      </c>
      <c r="FF4" s="103">
        <v>2</v>
      </c>
      <c r="FG4" s="103">
        <v>3</v>
      </c>
      <c r="FH4" s="103">
        <v>4</v>
      </c>
      <c r="FI4" s="103">
        <v>5</v>
      </c>
      <c r="FJ4" s="103">
        <v>6</v>
      </c>
      <c r="FK4" s="103">
        <v>7</v>
      </c>
      <c r="FL4" s="103">
        <v>8</v>
      </c>
      <c r="FM4" s="103">
        <v>9</v>
      </c>
      <c r="FN4" s="103">
        <v>10</v>
      </c>
      <c r="FO4" s="103">
        <v>11</v>
      </c>
      <c r="FP4" s="103">
        <v>12</v>
      </c>
      <c r="FQ4" s="103">
        <v>13</v>
      </c>
      <c r="FR4" s="103">
        <v>14</v>
      </c>
      <c r="FS4" s="103">
        <v>15</v>
      </c>
      <c r="FT4" s="103">
        <v>16</v>
      </c>
      <c r="FU4" s="103">
        <v>17</v>
      </c>
      <c r="FV4" s="103">
        <v>18</v>
      </c>
      <c r="FW4" s="103">
        <v>19</v>
      </c>
      <c r="FX4" s="103">
        <v>20</v>
      </c>
      <c r="FY4" s="103">
        <v>21</v>
      </c>
      <c r="FZ4" s="103">
        <v>22</v>
      </c>
      <c r="GA4" s="103">
        <v>23</v>
      </c>
      <c r="GB4" s="103">
        <v>24</v>
      </c>
      <c r="GC4" s="103">
        <v>25</v>
      </c>
      <c r="GD4" s="103">
        <v>26</v>
      </c>
      <c r="GE4" s="103">
        <v>27</v>
      </c>
      <c r="GF4" s="103">
        <v>28</v>
      </c>
      <c r="GG4" s="103">
        <v>29</v>
      </c>
      <c r="GH4" s="103">
        <v>30</v>
      </c>
      <c r="GI4" s="103">
        <v>31</v>
      </c>
      <c r="GJ4" s="103">
        <v>32</v>
      </c>
      <c r="GK4" s="103">
        <v>33</v>
      </c>
      <c r="GL4" s="103">
        <v>34</v>
      </c>
      <c r="GM4" s="103">
        <v>35</v>
      </c>
      <c r="GN4" s="103">
        <v>36</v>
      </c>
      <c r="GO4" s="103">
        <v>37</v>
      </c>
      <c r="GP4" s="179">
        <v>38</v>
      </c>
      <c r="GQ4" s="103">
        <v>1</v>
      </c>
      <c r="GR4" s="103">
        <v>2</v>
      </c>
      <c r="GS4" s="179">
        <v>3</v>
      </c>
      <c r="GT4" s="103">
        <v>4</v>
      </c>
      <c r="GU4" s="103">
        <v>5</v>
      </c>
      <c r="GV4" s="103">
        <v>6</v>
      </c>
      <c r="GW4" s="103">
        <v>3</v>
      </c>
      <c r="GX4" s="103">
        <v>4</v>
      </c>
      <c r="GY4" s="103">
        <v>5</v>
      </c>
      <c r="GZ4" s="179">
        <v>6</v>
      </c>
      <c r="HA4" s="303"/>
      <c r="HB4" s="180">
        <v>1</v>
      </c>
      <c r="HC4" s="5">
        <v>2</v>
      </c>
      <c r="HD4" s="5">
        <v>3</v>
      </c>
      <c r="HE4" s="5">
        <v>4</v>
      </c>
      <c r="HF4" s="5">
        <v>5</v>
      </c>
      <c r="HG4" s="5">
        <v>6</v>
      </c>
      <c r="HH4" s="5">
        <v>7</v>
      </c>
      <c r="HI4" s="5">
        <v>8</v>
      </c>
      <c r="HJ4" s="5">
        <v>9</v>
      </c>
      <c r="HK4" s="5">
        <v>10</v>
      </c>
      <c r="HL4" s="5">
        <v>11</v>
      </c>
      <c r="HM4" s="5">
        <v>12</v>
      </c>
      <c r="HN4" s="5">
        <v>13</v>
      </c>
      <c r="HO4" s="5">
        <v>14</v>
      </c>
      <c r="HP4" s="5">
        <v>15</v>
      </c>
      <c r="HQ4" s="5">
        <v>16</v>
      </c>
      <c r="HR4" s="5">
        <v>17</v>
      </c>
      <c r="HS4" s="5">
        <v>18</v>
      </c>
      <c r="HT4" s="5">
        <v>19</v>
      </c>
      <c r="HU4" s="5">
        <v>20</v>
      </c>
      <c r="HV4" s="5">
        <v>21</v>
      </c>
      <c r="HW4" s="5">
        <v>22</v>
      </c>
      <c r="HX4" s="5">
        <v>23</v>
      </c>
      <c r="HY4" s="5">
        <v>24</v>
      </c>
      <c r="HZ4" s="5">
        <v>25</v>
      </c>
      <c r="IA4" s="5">
        <v>26</v>
      </c>
      <c r="IB4" s="5">
        <v>27</v>
      </c>
      <c r="IC4" s="5">
        <v>28</v>
      </c>
      <c r="ID4" s="5">
        <v>29</v>
      </c>
      <c r="IE4" s="5">
        <v>30</v>
      </c>
      <c r="IF4" s="5">
        <v>31</v>
      </c>
      <c r="IG4" s="5">
        <v>32</v>
      </c>
      <c r="IH4" s="5">
        <v>33</v>
      </c>
      <c r="II4" s="5">
        <v>34</v>
      </c>
      <c r="IJ4" s="5">
        <v>35</v>
      </c>
      <c r="IK4" s="5">
        <v>36</v>
      </c>
      <c r="IL4" s="5">
        <v>37</v>
      </c>
      <c r="IM4" s="102">
        <v>38</v>
      </c>
      <c r="IN4" s="102">
        <v>1</v>
      </c>
      <c r="IO4" s="102">
        <v>2</v>
      </c>
      <c r="IP4" s="102">
        <v>3</v>
      </c>
      <c r="IQ4" s="102">
        <v>4</v>
      </c>
      <c r="IR4" s="102">
        <v>5</v>
      </c>
      <c r="IS4" s="186">
        <v>6</v>
      </c>
      <c r="IT4" s="127"/>
      <c r="IU4" s="127"/>
      <c r="IV4" s="127"/>
    </row>
    <row r="5" spans="1:256" s="164" customFormat="1" ht="13.5" thickTop="1">
      <c r="A5" s="278" t="s">
        <v>66</v>
      </c>
      <c r="B5" s="273" t="s">
        <v>60</v>
      </c>
      <c r="C5" s="148">
        <f t="shared" ref="C5:C40" si="16">COUNT(BQ5:DH5)</f>
        <v>0</v>
      </c>
      <c r="D5" s="149">
        <f t="shared" ref="D5:D10" si="17">COUNTIF(X5:BO5,"T")</f>
        <v>0</v>
      </c>
      <c r="E5" s="150">
        <f t="shared" ref="E5:E40" si="18">COUNTIF(BQ5:DH5,90)</f>
        <v>0</v>
      </c>
      <c r="F5" s="149">
        <f t="shared" ref="F5:F40" si="19">COUNTIF(DJ5:FA5,"I")</f>
        <v>0</v>
      </c>
      <c r="G5" s="149">
        <f t="shared" ref="G5:G40" si="20">COUNTIF(DJ5:FA5,"E")</f>
        <v>0</v>
      </c>
      <c r="H5" s="150">
        <f t="shared" ref="H5:H40" si="21">COUNTIF(BQ5:DH5,"S")</f>
        <v>0</v>
      </c>
      <c r="I5" s="151">
        <f t="shared" ref="I5:I40" si="22">SUM(BQ5:DH5)</f>
        <v>0</v>
      </c>
      <c r="J5" s="152" t="e">
        <f t="shared" ref="J5:J43" si="23">ABS(I5/C5)</f>
        <v>#DIV/0!</v>
      </c>
      <c r="K5" s="152">
        <f>ABS(I5*100/I1)</f>
        <v>0</v>
      </c>
      <c r="L5" s="151">
        <f>K1</f>
        <v>38</v>
      </c>
      <c r="M5" s="151">
        <f>COUNTIF(X5:BO5,"C")+COUNTIF(X5:BO5,"T")</f>
        <v>0</v>
      </c>
      <c r="N5" s="151">
        <f>SUM(O5:Q5)</f>
        <v>0</v>
      </c>
      <c r="O5" s="151">
        <f>COUNTIF(X5:BM5,"DT")</f>
        <v>0</v>
      </c>
      <c r="P5" s="151">
        <f>COUNTIF(X5:BM5,"L")</f>
        <v>0</v>
      </c>
      <c r="Q5" s="151">
        <f>COUNTIF(X5:BM5,"S")</f>
        <v>0</v>
      </c>
      <c r="R5" s="274">
        <f>COUNTIF(FE5:GY5,1)</f>
        <v>0</v>
      </c>
      <c r="S5" s="276">
        <f>COUNTIF(FE5:GY5,2)</f>
        <v>0</v>
      </c>
      <c r="T5" s="275">
        <f>COUNTIF(FE5:GY5,1)</f>
        <v>0</v>
      </c>
      <c r="U5" s="275">
        <f>S5+T5</f>
        <v>0</v>
      </c>
      <c r="V5" s="153">
        <f>HA5</f>
        <v>0</v>
      </c>
      <c r="W5" s="89"/>
      <c r="X5" s="258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64"/>
      <c r="BP5" s="221"/>
      <c r="BQ5" s="258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64"/>
      <c r="DI5" s="89"/>
      <c r="DJ5" s="227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3"/>
      <c r="FB5" s="250">
        <f t="shared" ref="FB5:FB66" si="24">COUNTIF(FE5:GT5,1)</f>
        <v>0</v>
      </c>
      <c r="FC5" s="247">
        <f>COUNTIF(FE5:GT5,2)</f>
        <v>0</v>
      </c>
      <c r="FD5" s="242">
        <f>COUNTIF(FE5:GT5,"R")</f>
        <v>0</v>
      </c>
      <c r="FE5" s="258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60"/>
      <c r="GW5" s="254"/>
      <c r="GX5" s="162"/>
      <c r="GY5" s="162"/>
      <c r="GZ5" s="163"/>
      <c r="HA5" s="184">
        <f>SUM(HB5:IS5)</f>
        <v>0</v>
      </c>
      <c r="HB5" s="266"/>
      <c r="HC5" s="259"/>
      <c r="HD5" s="259"/>
      <c r="HE5" s="267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68"/>
      <c r="II5" s="268"/>
      <c r="IJ5" s="268"/>
      <c r="IK5" s="268"/>
      <c r="IL5" s="268"/>
      <c r="IM5" s="268"/>
      <c r="IN5" s="268"/>
      <c r="IO5" s="268"/>
      <c r="IP5" s="268"/>
      <c r="IQ5" s="268"/>
      <c r="IR5" s="259"/>
      <c r="IS5" s="269"/>
      <c r="IT5" s="158"/>
      <c r="IU5" s="158"/>
      <c r="IV5" s="158"/>
    </row>
    <row r="6" spans="1:256" s="165" customFormat="1" ht="15" customHeight="1">
      <c r="A6" s="279" t="s">
        <v>67</v>
      </c>
      <c r="B6" s="226" t="s">
        <v>60</v>
      </c>
      <c r="C6" s="148">
        <f t="shared" si="16"/>
        <v>0</v>
      </c>
      <c r="D6" s="149">
        <f t="shared" si="17"/>
        <v>1</v>
      </c>
      <c r="E6" s="150">
        <f t="shared" si="18"/>
        <v>0</v>
      </c>
      <c r="F6" s="149">
        <f t="shared" si="19"/>
        <v>0</v>
      </c>
      <c r="G6" s="149">
        <f t="shared" si="20"/>
        <v>0</v>
      </c>
      <c r="H6" s="150">
        <f t="shared" si="21"/>
        <v>0</v>
      </c>
      <c r="I6" s="151">
        <f t="shared" si="22"/>
        <v>0</v>
      </c>
      <c r="J6" s="152" t="e">
        <f t="shared" si="23"/>
        <v>#DIV/0!</v>
      </c>
      <c r="K6" s="152">
        <f>ABS(I6*100/I1)</f>
        <v>0</v>
      </c>
      <c r="L6" s="151">
        <f>K1</f>
        <v>38</v>
      </c>
      <c r="M6" s="151">
        <f t="shared" ref="M6:M59" si="25">COUNTIF(X6:BO6,"C")+COUNTIF(X6:BO6,"T")</f>
        <v>1</v>
      </c>
      <c r="N6" s="151">
        <f t="shared" ref="N6:N33" si="26">SUM(O6:Q6)</f>
        <v>0</v>
      </c>
      <c r="O6" s="151">
        <f t="shared" ref="O6:O59" si="27">COUNTIF(X6:BM6,"DT")</f>
        <v>0</v>
      </c>
      <c r="P6" s="151">
        <f t="shared" ref="P6:P59" si="28">COUNTIF(X6:BM6,"L")</f>
        <v>0</v>
      </c>
      <c r="Q6" s="151">
        <f t="shared" ref="Q6:Q59" si="29">COUNTIF(X6:BM6,"S")</f>
        <v>0</v>
      </c>
      <c r="R6" s="274">
        <f t="shared" ref="R6:R67" si="30">COUNTIF(FE6:GY6,1)</f>
        <v>0</v>
      </c>
      <c r="S6" s="276">
        <f t="shared" ref="S6:S67" si="31">COUNTIF(FE6:GY6,2)</f>
        <v>0</v>
      </c>
      <c r="T6" s="275">
        <f t="shared" ref="T6:T67" si="32">COUNTIF(FE6:GY6,1)</f>
        <v>0</v>
      </c>
      <c r="U6" s="275">
        <f t="shared" ref="U6:U67" si="33">S6+T6</f>
        <v>0</v>
      </c>
      <c r="V6" s="153">
        <f t="shared" ref="V6:V46" si="34">HA6</f>
        <v>0</v>
      </c>
      <c r="W6" s="89"/>
      <c r="X6" s="214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289" t="s">
        <v>143</v>
      </c>
      <c r="BI6" s="66"/>
      <c r="BJ6" s="66"/>
      <c r="BK6" s="66"/>
      <c r="BL6" s="66"/>
      <c r="BM6" s="66"/>
      <c r="BN6" s="66"/>
      <c r="BO6" s="91"/>
      <c r="BP6" s="221"/>
      <c r="BQ6" s="214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91"/>
      <c r="DI6" s="89"/>
      <c r="DJ6" s="228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61"/>
      <c r="FB6" s="250">
        <f t="shared" si="24"/>
        <v>0</v>
      </c>
      <c r="FC6" s="248">
        <f t="shared" ref="FC6:FC66" si="35">COUNTIF(FE6:GT6,2)</f>
        <v>0</v>
      </c>
      <c r="FD6" s="243">
        <f t="shared" ref="FD6:FD66" si="36">COUNTIF(FE6:GT6,"R")</f>
        <v>0</v>
      </c>
      <c r="FE6" s="214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92"/>
      <c r="GW6" s="154"/>
      <c r="GX6" s="150"/>
      <c r="GY6" s="155"/>
      <c r="GZ6" s="156"/>
      <c r="HA6" s="185">
        <f t="shared" ref="HA6:HA66" si="37">SUM(HB6:IS6)</f>
        <v>0</v>
      </c>
      <c r="HB6" s="112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16"/>
      <c r="IS6" s="257"/>
      <c r="IT6" s="157"/>
      <c r="IU6" s="157"/>
      <c r="IV6" s="157"/>
    </row>
    <row r="7" spans="1:256" s="165" customFormat="1">
      <c r="A7" s="280" t="s">
        <v>68</v>
      </c>
      <c r="B7" s="226" t="s">
        <v>60</v>
      </c>
      <c r="C7" s="148">
        <f>COUNT(BQ7:DH7)</f>
        <v>0</v>
      </c>
      <c r="D7" s="149">
        <f t="shared" si="17"/>
        <v>0</v>
      </c>
      <c r="E7" s="150">
        <f>COUNTIF(BQ7:DH7,90)</f>
        <v>0</v>
      </c>
      <c r="F7" s="149">
        <f>COUNTIF(DJ7:FA7,"I")</f>
        <v>0</v>
      </c>
      <c r="G7" s="149">
        <f>COUNTIF(DJ7:FA7,"E")</f>
        <v>0</v>
      </c>
      <c r="H7" s="150">
        <f>COUNTIF(BQ7:DH7,"S")</f>
        <v>0</v>
      </c>
      <c r="I7" s="151">
        <f>SUM(BQ7:DH7)</f>
        <v>0</v>
      </c>
      <c r="J7" s="152" t="e">
        <f>ABS(I7/C7)</f>
        <v>#DIV/0!</v>
      </c>
      <c r="K7" s="152">
        <f>ABS(I7*100/I1)</f>
        <v>0</v>
      </c>
      <c r="L7" s="151">
        <f>K1</f>
        <v>38</v>
      </c>
      <c r="M7" s="151">
        <f t="shared" si="25"/>
        <v>0</v>
      </c>
      <c r="N7" s="151">
        <f>SUM(O7:Q7)</f>
        <v>0</v>
      </c>
      <c r="O7" s="151">
        <f>COUNTIF(X7:BM7,"DT")</f>
        <v>0</v>
      </c>
      <c r="P7" s="151">
        <f>COUNTIF(X7:BM7,"L")</f>
        <v>0</v>
      </c>
      <c r="Q7" s="151">
        <f>COUNTIF(X7:BM7,"S")</f>
        <v>0</v>
      </c>
      <c r="R7" s="274">
        <f t="shared" si="30"/>
        <v>0</v>
      </c>
      <c r="S7" s="276">
        <f t="shared" si="31"/>
        <v>0</v>
      </c>
      <c r="T7" s="275">
        <f t="shared" si="32"/>
        <v>0</v>
      </c>
      <c r="U7" s="275">
        <f t="shared" si="33"/>
        <v>0</v>
      </c>
      <c r="V7" s="153">
        <f t="shared" si="34"/>
        <v>0</v>
      </c>
      <c r="W7" s="89"/>
      <c r="X7" s="214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91"/>
      <c r="BP7" s="221"/>
      <c r="BQ7" s="214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91"/>
      <c r="DI7" s="89"/>
      <c r="DJ7" s="228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61"/>
      <c r="FB7" s="250">
        <f>COUNTIF(FE7:GT7,1)</f>
        <v>0</v>
      </c>
      <c r="FC7" s="248">
        <f>COUNTIF(FE7:GT7,2)</f>
        <v>0</v>
      </c>
      <c r="FD7" s="243">
        <f>COUNTIF(FE7:GT7,"R")</f>
        <v>0</v>
      </c>
      <c r="FE7" s="214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92"/>
      <c r="GW7" s="154"/>
      <c r="GX7" s="150"/>
      <c r="GY7" s="155"/>
      <c r="GZ7" s="156"/>
      <c r="HA7" s="185">
        <f>SUM(HB7:IS7)</f>
        <v>0</v>
      </c>
      <c r="HB7" s="256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16"/>
      <c r="IS7" s="257"/>
      <c r="IT7" s="157"/>
      <c r="IU7" s="157"/>
      <c r="IV7" s="157"/>
    </row>
    <row r="8" spans="1:256" s="165" customFormat="1" ht="12.75" customHeight="1">
      <c r="A8" s="280" t="s">
        <v>69</v>
      </c>
      <c r="B8" s="282" t="s">
        <v>60</v>
      </c>
      <c r="C8" s="148">
        <f t="shared" si="16"/>
        <v>0</v>
      </c>
      <c r="D8" s="149">
        <f t="shared" si="17"/>
        <v>0</v>
      </c>
      <c r="E8" s="150">
        <f t="shared" si="18"/>
        <v>0</v>
      </c>
      <c r="F8" s="149">
        <f t="shared" si="19"/>
        <v>0</v>
      </c>
      <c r="G8" s="149">
        <f t="shared" si="20"/>
        <v>0</v>
      </c>
      <c r="H8" s="150">
        <f t="shared" si="21"/>
        <v>0</v>
      </c>
      <c r="I8" s="151">
        <f t="shared" si="22"/>
        <v>0</v>
      </c>
      <c r="J8" s="152" t="e">
        <f t="shared" si="23"/>
        <v>#DIV/0!</v>
      </c>
      <c r="K8" s="152">
        <f>ABS(I8*100/I1)</f>
        <v>0</v>
      </c>
      <c r="L8" s="151">
        <f>K1</f>
        <v>38</v>
      </c>
      <c r="M8" s="151">
        <f t="shared" si="25"/>
        <v>0</v>
      </c>
      <c r="N8" s="151">
        <f t="shared" si="26"/>
        <v>0</v>
      </c>
      <c r="O8" s="151">
        <f t="shared" si="27"/>
        <v>0</v>
      </c>
      <c r="P8" s="151">
        <f t="shared" si="28"/>
        <v>0</v>
      </c>
      <c r="Q8" s="151">
        <f t="shared" si="29"/>
        <v>0</v>
      </c>
      <c r="R8" s="274">
        <f t="shared" si="30"/>
        <v>0</v>
      </c>
      <c r="S8" s="276">
        <f t="shared" si="31"/>
        <v>0</v>
      </c>
      <c r="T8" s="275">
        <f t="shared" si="32"/>
        <v>0</v>
      </c>
      <c r="U8" s="275">
        <f t="shared" si="33"/>
        <v>0</v>
      </c>
      <c r="V8" s="153">
        <f t="shared" si="34"/>
        <v>0</v>
      </c>
      <c r="W8" s="89"/>
      <c r="X8" s="214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91"/>
      <c r="BP8" s="221"/>
      <c r="BQ8" s="214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91"/>
      <c r="DI8" s="89"/>
      <c r="DJ8" s="228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61"/>
      <c r="FB8" s="250">
        <f t="shared" si="24"/>
        <v>0</v>
      </c>
      <c r="FC8" s="248">
        <f t="shared" si="35"/>
        <v>0</v>
      </c>
      <c r="FD8" s="243">
        <f t="shared" si="36"/>
        <v>0</v>
      </c>
      <c r="FE8" s="214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92"/>
      <c r="GW8" s="154"/>
      <c r="GX8" s="150"/>
      <c r="GY8" s="155"/>
      <c r="GZ8" s="156"/>
      <c r="HA8" s="185">
        <f t="shared" si="37"/>
        <v>0</v>
      </c>
      <c r="HB8" s="256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16"/>
      <c r="IS8" s="257"/>
      <c r="IT8" s="157"/>
      <c r="IU8" s="157"/>
      <c r="IV8" s="157"/>
    </row>
    <row r="9" spans="1:256" s="2" customFormat="1" ht="12.75" customHeight="1">
      <c r="A9" s="280" t="s">
        <v>70</v>
      </c>
      <c r="B9" s="282" t="s">
        <v>60</v>
      </c>
      <c r="C9" s="148">
        <f t="shared" si="16"/>
        <v>0</v>
      </c>
      <c r="D9" s="149">
        <f t="shared" si="17"/>
        <v>0</v>
      </c>
      <c r="E9" s="150">
        <f t="shared" si="18"/>
        <v>0</v>
      </c>
      <c r="F9" s="149">
        <f t="shared" si="19"/>
        <v>0</v>
      </c>
      <c r="G9" s="149">
        <f t="shared" si="20"/>
        <v>0</v>
      </c>
      <c r="H9" s="150">
        <f t="shared" si="21"/>
        <v>0</v>
      </c>
      <c r="I9" s="151">
        <f t="shared" si="22"/>
        <v>0</v>
      </c>
      <c r="J9" s="152" t="e">
        <f t="shared" si="23"/>
        <v>#DIV/0!</v>
      </c>
      <c r="K9" s="152">
        <f>ABS(I9*100/I1)</f>
        <v>0</v>
      </c>
      <c r="L9" s="151">
        <f>K1</f>
        <v>38</v>
      </c>
      <c r="M9" s="151">
        <f t="shared" si="25"/>
        <v>0</v>
      </c>
      <c r="N9" s="67">
        <f t="shared" si="26"/>
        <v>0</v>
      </c>
      <c r="O9" s="67">
        <f t="shared" si="27"/>
        <v>0</v>
      </c>
      <c r="P9" s="67">
        <f t="shared" si="28"/>
        <v>0</v>
      </c>
      <c r="Q9" s="67">
        <f t="shared" si="29"/>
        <v>0</v>
      </c>
      <c r="R9" s="274">
        <f t="shared" si="30"/>
        <v>0</v>
      </c>
      <c r="S9" s="276">
        <f t="shared" si="31"/>
        <v>0</v>
      </c>
      <c r="T9" s="275">
        <f t="shared" si="32"/>
        <v>0</v>
      </c>
      <c r="U9" s="275">
        <f t="shared" si="33"/>
        <v>0</v>
      </c>
      <c r="V9" s="153">
        <f t="shared" si="34"/>
        <v>0</v>
      </c>
      <c r="W9" s="89"/>
      <c r="X9" s="214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91"/>
      <c r="BP9" s="221"/>
      <c r="BQ9" s="214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263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91"/>
      <c r="DI9" s="89"/>
      <c r="DJ9" s="214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92"/>
      <c r="FB9" s="250">
        <f t="shared" si="24"/>
        <v>0</v>
      </c>
      <c r="FC9" s="248">
        <f t="shared" si="35"/>
        <v>0</v>
      </c>
      <c r="FD9" s="243">
        <f t="shared" si="36"/>
        <v>0</v>
      </c>
      <c r="FE9" s="214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92"/>
      <c r="GW9" s="90"/>
      <c r="GX9" s="66"/>
      <c r="GY9" s="66"/>
      <c r="GZ9" s="92"/>
      <c r="HA9" s="217">
        <f>SUM(HB9:IS9)</f>
        <v>0</v>
      </c>
      <c r="HB9" s="112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239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187"/>
      <c r="IL9" s="187"/>
      <c r="IM9" s="187"/>
      <c r="IN9" s="187"/>
      <c r="IO9" s="187"/>
      <c r="IP9" s="187"/>
      <c r="IQ9" s="187"/>
      <c r="IR9" s="66"/>
      <c r="IS9" s="257"/>
      <c r="IT9" s="10"/>
      <c r="IU9" s="10"/>
      <c r="IV9" s="10"/>
    </row>
    <row r="10" spans="1:256" s="2" customFormat="1">
      <c r="A10" s="281" t="s">
        <v>71</v>
      </c>
      <c r="B10" s="283" t="s">
        <v>72</v>
      </c>
      <c r="C10" s="22">
        <f>COUNT(BQ10:DH10)</f>
        <v>0</v>
      </c>
      <c r="D10" s="16">
        <f t="shared" si="17"/>
        <v>0</v>
      </c>
      <c r="E10" s="66">
        <f>COUNTIF(BQ10:DH10,90)</f>
        <v>0</v>
      </c>
      <c r="F10" s="16">
        <f>COUNTIF(DJ10:FA10,"I")</f>
        <v>0</v>
      </c>
      <c r="G10" s="16">
        <f>COUNTIF(DJ10:FA10,"E")</f>
        <v>0</v>
      </c>
      <c r="H10" s="66">
        <f>COUNTIF(BQ10:DH10,"S")</f>
        <v>0</v>
      </c>
      <c r="I10" s="67">
        <f>SUM(BQ10:DH10)</f>
        <v>0</v>
      </c>
      <c r="J10" s="68" t="e">
        <f>ABS(I10/C10)</f>
        <v>#DIV/0!</v>
      </c>
      <c r="K10" s="68">
        <f>ABS(I10*100/I1)</f>
        <v>0</v>
      </c>
      <c r="L10" s="67">
        <f>K1</f>
        <v>38</v>
      </c>
      <c r="M10" s="67">
        <f t="shared" si="25"/>
        <v>0</v>
      </c>
      <c r="N10" s="67">
        <f>SUM(O10:Q10)</f>
        <v>0</v>
      </c>
      <c r="O10" s="67">
        <f>COUNTIF(X10:BM10,"DT")</f>
        <v>0</v>
      </c>
      <c r="P10" s="67">
        <f>COUNTIF(X10:BM10,"L")</f>
        <v>0</v>
      </c>
      <c r="Q10" s="67">
        <f>COUNTIF(X10:BM10,"S")</f>
        <v>0</v>
      </c>
      <c r="R10" s="274">
        <f t="shared" si="30"/>
        <v>0</v>
      </c>
      <c r="S10" s="276">
        <f t="shared" si="31"/>
        <v>0</v>
      </c>
      <c r="T10" s="275">
        <f t="shared" si="32"/>
        <v>0</v>
      </c>
      <c r="U10" s="275">
        <f t="shared" si="33"/>
        <v>0</v>
      </c>
      <c r="V10" s="153">
        <f t="shared" si="34"/>
        <v>0</v>
      </c>
      <c r="W10" s="89"/>
      <c r="X10" s="214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91"/>
      <c r="BP10" s="221"/>
      <c r="BQ10" s="214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263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91"/>
      <c r="DI10" s="89"/>
      <c r="DJ10" s="214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92"/>
      <c r="FB10" s="250">
        <f>COUNTIF(FE10:GT10,1)</f>
        <v>0</v>
      </c>
      <c r="FC10" s="248">
        <f>COUNTIF(FE10:GT10,2)</f>
        <v>0</v>
      </c>
      <c r="FD10" s="243">
        <f>COUNTIF(FE10:GT10,"R")</f>
        <v>0</v>
      </c>
      <c r="FE10" s="214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92"/>
      <c r="GW10" s="90"/>
      <c r="GX10" s="66"/>
      <c r="GY10" s="66"/>
      <c r="GZ10" s="92"/>
      <c r="HA10" s="217">
        <f>SUM(HB10:IS10)</f>
        <v>0</v>
      </c>
      <c r="HB10" s="112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187"/>
      <c r="IL10" s="187"/>
      <c r="IM10" s="187"/>
      <c r="IN10" s="187"/>
      <c r="IO10" s="187"/>
      <c r="IP10" s="187"/>
      <c r="IQ10" s="187"/>
      <c r="IR10" s="66"/>
      <c r="IS10" s="257"/>
      <c r="IT10" s="10"/>
      <c r="IU10" s="10"/>
      <c r="IV10" s="10"/>
    </row>
    <row r="11" spans="1:256" s="2" customFormat="1">
      <c r="A11" s="281" t="s">
        <v>74</v>
      </c>
      <c r="B11" s="283" t="s">
        <v>73</v>
      </c>
      <c r="C11" s="22">
        <f t="shared" si="16"/>
        <v>0</v>
      </c>
      <c r="D11" s="16">
        <f t="shared" ref="D11:D24" si="38">COUNTIF(X11:BO11,"T")</f>
        <v>0</v>
      </c>
      <c r="E11" s="66">
        <f t="shared" si="18"/>
        <v>0</v>
      </c>
      <c r="F11" s="16">
        <f t="shared" si="19"/>
        <v>0</v>
      </c>
      <c r="G11" s="16">
        <f t="shared" si="20"/>
        <v>0</v>
      </c>
      <c r="H11" s="66">
        <f t="shared" si="21"/>
        <v>0</v>
      </c>
      <c r="I11" s="67">
        <f t="shared" si="22"/>
        <v>0</v>
      </c>
      <c r="J11" s="68" t="e">
        <f t="shared" si="23"/>
        <v>#DIV/0!</v>
      </c>
      <c r="K11" s="68">
        <f>ABS(I11*100/I1)</f>
        <v>0</v>
      </c>
      <c r="L11" s="67">
        <f>K1</f>
        <v>38</v>
      </c>
      <c r="M11" s="67">
        <f t="shared" si="25"/>
        <v>0</v>
      </c>
      <c r="N11" s="67">
        <f t="shared" si="26"/>
        <v>0</v>
      </c>
      <c r="O11" s="67">
        <f t="shared" si="27"/>
        <v>0</v>
      </c>
      <c r="P11" s="67">
        <f t="shared" si="28"/>
        <v>0</v>
      </c>
      <c r="Q11" s="67">
        <f t="shared" si="29"/>
        <v>0</v>
      </c>
      <c r="R11" s="274">
        <f t="shared" si="30"/>
        <v>0</v>
      </c>
      <c r="S11" s="276">
        <f t="shared" si="31"/>
        <v>0</v>
      </c>
      <c r="T11" s="275">
        <f t="shared" si="32"/>
        <v>0</v>
      </c>
      <c r="U11" s="275">
        <f t="shared" si="33"/>
        <v>0</v>
      </c>
      <c r="V11" s="153">
        <f t="shared" si="34"/>
        <v>0</v>
      </c>
      <c r="W11" s="89"/>
      <c r="X11" s="214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91"/>
      <c r="BP11" s="221"/>
      <c r="BQ11" s="214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91"/>
      <c r="DI11" s="89"/>
      <c r="DJ11" s="214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92"/>
      <c r="FB11" s="250">
        <f t="shared" si="24"/>
        <v>0</v>
      </c>
      <c r="FC11" s="248">
        <f t="shared" si="35"/>
        <v>0</v>
      </c>
      <c r="FD11" s="243">
        <f t="shared" si="36"/>
        <v>0</v>
      </c>
      <c r="FE11" s="214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92"/>
      <c r="GW11" s="90"/>
      <c r="GX11" s="66"/>
      <c r="GY11" s="66"/>
      <c r="GZ11" s="92"/>
      <c r="HA11" s="217">
        <f t="shared" si="37"/>
        <v>0</v>
      </c>
      <c r="HB11" s="112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187"/>
      <c r="IL11" s="187"/>
      <c r="IM11" s="187"/>
      <c r="IN11" s="187"/>
      <c r="IO11" s="187"/>
      <c r="IP11" s="187"/>
      <c r="IQ11" s="187"/>
      <c r="IR11" s="66"/>
      <c r="IS11" s="257"/>
      <c r="IT11" s="10"/>
      <c r="IU11" s="10"/>
      <c r="IV11" s="10"/>
    </row>
    <row r="12" spans="1:256">
      <c r="A12" s="281" t="s">
        <v>75</v>
      </c>
      <c r="B12" s="283" t="s">
        <v>72</v>
      </c>
      <c r="C12" s="22">
        <f t="shared" si="16"/>
        <v>0</v>
      </c>
      <c r="D12" s="16">
        <f t="shared" si="38"/>
        <v>1</v>
      </c>
      <c r="E12" s="66">
        <f t="shared" si="18"/>
        <v>0</v>
      </c>
      <c r="F12" s="16">
        <f t="shared" si="19"/>
        <v>0</v>
      </c>
      <c r="G12" s="16">
        <f t="shared" si="20"/>
        <v>0</v>
      </c>
      <c r="H12" s="66">
        <f t="shared" si="21"/>
        <v>0</v>
      </c>
      <c r="I12" s="67">
        <f t="shared" si="22"/>
        <v>0</v>
      </c>
      <c r="J12" s="68" t="e">
        <f t="shared" si="23"/>
        <v>#DIV/0!</v>
      </c>
      <c r="K12" s="68">
        <f>ABS(I12*100/I1)</f>
        <v>0</v>
      </c>
      <c r="L12" s="67">
        <f>K1</f>
        <v>38</v>
      </c>
      <c r="M12" s="67">
        <f t="shared" si="25"/>
        <v>1</v>
      </c>
      <c r="N12" s="67">
        <f t="shared" si="26"/>
        <v>0</v>
      </c>
      <c r="O12" s="67">
        <f t="shared" si="27"/>
        <v>0</v>
      </c>
      <c r="P12" s="67">
        <f t="shared" si="28"/>
        <v>0</v>
      </c>
      <c r="Q12" s="67">
        <f t="shared" si="29"/>
        <v>0</v>
      </c>
      <c r="R12" s="274">
        <f t="shared" si="30"/>
        <v>0</v>
      </c>
      <c r="S12" s="276">
        <f t="shared" si="31"/>
        <v>0</v>
      </c>
      <c r="T12" s="275">
        <f t="shared" si="32"/>
        <v>0</v>
      </c>
      <c r="U12" s="275">
        <f t="shared" si="33"/>
        <v>0</v>
      </c>
      <c r="V12" s="153">
        <f t="shared" si="34"/>
        <v>0</v>
      </c>
      <c r="W12" s="89"/>
      <c r="X12" s="214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289" t="s">
        <v>143</v>
      </c>
      <c r="BI12" s="66"/>
      <c r="BJ12" s="66"/>
      <c r="BK12" s="66"/>
      <c r="BL12" s="66"/>
      <c r="BM12" s="66"/>
      <c r="BN12" s="66"/>
      <c r="BO12" s="91"/>
      <c r="BP12" s="221"/>
      <c r="BQ12" s="214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91"/>
      <c r="DI12" s="89"/>
      <c r="DJ12" s="214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250">
        <f t="shared" si="24"/>
        <v>0</v>
      </c>
      <c r="FC12" s="248">
        <f t="shared" si="35"/>
        <v>0</v>
      </c>
      <c r="FD12" s="243">
        <f t="shared" si="36"/>
        <v>0</v>
      </c>
      <c r="FE12" s="214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92"/>
      <c r="GW12" s="90"/>
      <c r="GX12" s="66"/>
      <c r="GY12" s="116"/>
      <c r="GZ12" s="117"/>
      <c r="HA12" s="217">
        <f t="shared" si="37"/>
        <v>0</v>
      </c>
      <c r="HB12" s="112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187"/>
      <c r="IL12" s="187"/>
      <c r="IM12" s="187"/>
      <c r="IN12" s="187"/>
      <c r="IO12" s="187"/>
      <c r="IP12" s="187"/>
      <c r="IQ12" s="187"/>
      <c r="IR12" s="116"/>
      <c r="IS12" s="257"/>
      <c r="IT12" s="128"/>
      <c r="IU12" s="128"/>
      <c r="IV12" s="128"/>
    </row>
    <row r="13" spans="1:256">
      <c r="A13" s="281" t="s">
        <v>76</v>
      </c>
      <c r="B13" s="283" t="s">
        <v>59</v>
      </c>
      <c r="C13" s="22">
        <f>COUNT(BQ13:DH13)</f>
        <v>0</v>
      </c>
      <c r="D13" s="16">
        <f>COUNTIF(X13:BO13,"T")</f>
        <v>0</v>
      </c>
      <c r="E13" s="66">
        <f>COUNTIF(BQ13:DH13,90)</f>
        <v>0</v>
      </c>
      <c r="F13" s="16">
        <f>COUNTIF(DJ13:FA13,"I")</f>
        <v>0</v>
      </c>
      <c r="G13" s="16">
        <f>COUNTIF(DJ13:FA13,"E")</f>
        <v>0</v>
      </c>
      <c r="H13" s="66">
        <f>COUNTIF(BQ13:DH13,"S")</f>
        <v>0</v>
      </c>
      <c r="I13" s="67">
        <f>SUM(BQ13:DH13)</f>
        <v>0</v>
      </c>
      <c r="J13" s="68" t="e">
        <f>ABS(I13/C13)</f>
        <v>#DIV/0!</v>
      </c>
      <c r="K13" s="68">
        <f>ABS(I13*100/I1)</f>
        <v>0</v>
      </c>
      <c r="L13" s="67">
        <f>K1</f>
        <v>38</v>
      </c>
      <c r="M13" s="67">
        <f t="shared" si="25"/>
        <v>0</v>
      </c>
      <c r="N13" s="67">
        <f>SUM(O13:Q13)</f>
        <v>0</v>
      </c>
      <c r="O13" s="67">
        <f>COUNTIF(X13:BM13,"DT")</f>
        <v>0</v>
      </c>
      <c r="P13" s="67">
        <f>COUNTIF(X13:BM13,"L")</f>
        <v>0</v>
      </c>
      <c r="Q13" s="67">
        <f>COUNTIF(X13:BM13,"S")</f>
        <v>0</v>
      </c>
      <c r="R13" s="274">
        <f t="shared" si="30"/>
        <v>0</v>
      </c>
      <c r="S13" s="276">
        <f t="shared" si="31"/>
        <v>0</v>
      </c>
      <c r="T13" s="275">
        <f t="shared" si="32"/>
        <v>0</v>
      </c>
      <c r="U13" s="275">
        <f t="shared" si="33"/>
        <v>0</v>
      </c>
      <c r="V13" s="153">
        <f t="shared" si="34"/>
        <v>0</v>
      </c>
      <c r="W13" s="89"/>
      <c r="X13" s="214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91"/>
      <c r="BP13" s="221"/>
      <c r="BQ13" s="214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263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91"/>
      <c r="DI13" s="89"/>
      <c r="DJ13" s="214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92"/>
      <c r="FB13" s="250">
        <f>COUNTIF(FE13:GT13,1)</f>
        <v>0</v>
      </c>
      <c r="FC13" s="248">
        <f>COUNTIF(FE13:GT13,2)</f>
        <v>0</v>
      </c>
      <c r="FD13" s="243">
        <f>COUNTIF(FE13:GT13,"R")</f>
        <v>0</v>
      </c>
      <c r="FE13" s="214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92"/>
      <c r="GW13" s="90"/>
      <c r="GX13" s="66"/>
      <c r="GY13" s="116"/>
      <c r="GZ13" s="117"/>
      <c r="HA13" s="217">
        <f>SUM(HB13:IS13)</f>
        <v>0</v>
      </c>
      <c r="HB13" s="112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7"/>
      <c r="HP13" s="67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187"/>
      <c r="IL13" s="187"/>
      <c r="IM13" s="187"/>
      <c r="IN13" s="187"/>
      <c r="IO13" s="187"/>
      <c r="IP13" s="187"/>
      <c r="IQ13" s="187"/>
      <c r="IR13" s="116"/>
      <c r="IS13" s="257"/>
      <c r="IT13" s="128"/>
      <c r="IU13" s="128"/>
      <c r="IV13" s="128"/>
    </row>
    <row r="14" spans="1:256" s="2" customFormat="1">
      <c r="A14" s="281" t="s">
        <v>77</v>
      </c>
      <c r="B14" s="283" t="s">
        <v>73</v>
      </c>
      <c r="C14" s="22">
        <f t="shared" si="16"/>
        <v>0</v>
      </c>
      <c r="D14" s="16">
        <f t="shared" si="38"/>
        <v>1</v>
      </c>
      <c r="E14" s="66">
        <f t="shared" si="18"/>
        <v>0</v>
      </c>
      <c r="F14" s="16">
        <f t="shared" si="19"/>
        <v>0</v>
      </c>
      <c r="G14" s="16">
        <f t="shared" si="20"/>
        <v>0</v>
      </c>
      <c r="H14" s="66">
        <f t="shared" si="21"/>
        <v>0</v>
      </c>
      <c r="I14" s="67">
        <f t="shared" si="22"/>
        <v>0</v>
      </c>
      <c r="J14" s="68" t="e">
        <f t="shared" si="23"/>
        <v>#DIV/0!</v>
      </c>
      <c r="K14" s="68">
        <f>ABS(I14*100/I1)</f>
        <v>0</v>
      </c>
      <c r="L14" s="67">
        <f>K1</f>
        <v>38</v>
      </c>
      <c r="M14" s="67">
        <f t="shared" si="25"/>
        <v>1</v>
      </c>
      <c r="N14" s="67">
        <f t="shared" si="26"/>
        <v>0</v>
      </c>
      <c r="O14" s="67">
        <f t="shared" si="27"/>
        <v>0</v>
      </c>
      <c r="P14" s="67">
        <f t="shared" si="28"/>
        <v>0</v>
      </c>
      <c r="Q14" s="67">
        <f t="shared" si="29"/>
        <v>0</v>
      </c>
      <c r="R14" s="274">
        <f t="shared" si="30"/>
        <v>0</v>
      </c>
      <c r="S14" s="276">
        <f t="shared" si="31"/>
        <v>0</v>
      </c>
      <c r="T14" s="275">
        <f t="shared" si="32"/>
        <v>0</v>
      </c>
      <c r="U14" s="275">
        <f t="shared" si="33"/>
        <v>0</v>
      </c>
      <c r="V14" s="153">
        <f t="shared" si="34"/>
        <v>0</v>
      </c>
      <c r="W14" s="89"/>
      <c r="X14" s="214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289" t="s">
        <v>143</v>
      </c>
      <c r="BI14" s="66"/>
      <c r="BJ14" s="66"/>
      <c r="BK14" s="66"/>
      <c r="BL14" s="66"/>
      <c r="BM14" s="66"/>
      <c r="BN14" s="66"/>
      <c r="BO14" s="91"/>
      <c r="BP14" s="221"/>
      <c r="BQ14" s="214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263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91"/>
      <c r="DI14" s="89"/>
      <c r="DJ14" s="214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92"/>
      <c r="FB14" s="250">
        <f t="shared" si="24"/>
        <v>0</v>
      </c>
      <c r="FC14" s="248">
        <f t="shared" si="35"/>
        <v>0</v>
      </c>
      <c r="FD14" s="243">
        <f t="shared" si="36"/>
        <v>0</v>
      </c>
      <c r="FE14" s="214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92"/>
      <c r="GW14" s="90"/>
      <c r="GX14" s="66"/>
      <c r="GY14" s="66"/>
      <c r="GZ14" s="92"/>
      <c r="HA14" s="217">
        <f t="shared" si="37"/>
        <v>0</v>
      </c>
      <c r="HB14" s="256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66"/>
      <c r="IS14" s="257"/>
      <c r="IT14" s="10"/>
      <c r="IU14" s="10"/>
      <c r="IV14" s="10"/>
    </row>
    <row r="15" spans="1:256" s="2" customFormat="1">
      <c r="A15" s="281" t="s">
        <v>78</v>
      </c>
      <c r="B15" s="283" t="s">
        <v>59</v>
      </c>
      <c r="C15" s="22">
        <f>COUNT(BQ15:DH15)</f>
        <v>0</v>
      </c>
      <c r="D15" s="16">
        <f>COUNTIF(X15:BO15,"T")</f>
        <v>0</v>
      </c>
      <c r="E15" s="66">
        <f>COUNTIF(BQ15:DH15,90)</f>
        <v>0</v>
      </c>
      <c r="F15" s="16">
        <f>COUNTIF(DJ15:FA15,"I")</f>
        <v>0</v>
      </c>
      <c r="G15" s="16">
        <f>COUNTIF(DJ15:FA15,"E")</f>
        <v>0</v>
      </c>
      <c r="H15" s="66">
        <f>COUNTIF(BQ15:DH15,"S")</f>
        <v>0</v>
      </c>
      <c r="I15" s="67">
        <f>SUM(BQ15:DH15)</f>
        <v>0</v>
      </c>
      <c r="J15" s="68" t="e">
        <f>ABS(I15/C15)</f>
        <v>#DIV/0!</v>
      </c>
      <c r="K15" s="68">
        <f>ABS(I15*100/I1)</f>
        <v>0</v>
      </c>
      <c r="L15" s="67">
        <f>K1</f>
        <v>38</v>
      </c>
      <c r="M15" s="67">
        <f t="shared" si="25"/>
        <v>0</v>
      </c>
      <c r="N15" s="67">
        <f>SUM(O15:Q15)</f>
        <v>0</v>
      </c>
      <c r="O15" s="67">
        <f>COUNTIF(X15:BM15,"DT")</f>
        <v>0</v>
      </c>
      <c r="P15" s="67">
        <f>COUNTIF(X15:BM15,"L")</f>
        <v>0</v>
      </c>
      <c r="Q15" s="67">
        <f>COUNTIF(X15:BM15,"S")</f>
        <v>0</v>
      </c>
      <c r="R15" s="274">
        <f t="shared" si="30"/>
        <v>0</v>
      </c>
      <c r="S15" s="276">
        <f t="shared" si="31"/>
        <v>0</v>
      </c>
      <c r="T15" s="275">
        <f t="shared" si="32"/>
        <v>0</v>
      </c>
      <c r="U15" s="275">
        <f t="shared" si="33"/>
        <v>0</v>
      </c>
      <c r="V15" s="153">
        <f t="shared" si="34"/>
        <v>0</v>
      </c>
      <c r="W15" s="89"/>
      <c r="X15" s="214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91"/>
      <c r="BP15" s="221"/>
      <c r="BQ15" s="214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91"/>
      <c r="DI15" s="89"/>
      <c r="DJ15" s="214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92"/>
      <c r="FB15" s="250">
        <f>COUNTIF(FE15:GT15,1)</f>
        <v>0</v>
      </c>
      <c r="FC15" s="248">
        <f>COUNTIF(FE15:GT15,2)</f>
        <v>0</v>
      </c>
      <c r="FD15" s="243">
        <f>COUNTIF(FE15:GT15,"R")</f>
        <v>0</v>
      </c>
      <c r="FE15" s="214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92"/>
      <c r="GW15" s="90"/>
      <c r="GX15" s="66"/>
      <c r="GY15" s="66"/>
      <c r="GZ15" s="92"/>
      <c r="HA15" s="217">
        <f>SUM(HB15:IS15)</f>
        <v>0</v>
      </c>
      <c r="HB15" s="256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66"/>
      <c r="IS15" s="257"/>
      <c r="IT15" s="10"/>
      <c r="IU15" s="10"/>
      <c r="IV15" s="10"/>
    </row>
    <row r="16" spans="1:256" ht="12.75" customHeight="1">
      <c r="A16" s="281" t="s">
        <v>79</v>
      </c>
      <c r="B16" s="283" t="s">
        <v>59</v>
      </c>
      <c r="C16" s="22">
        <f t="shared" si="16"/>
        <v>0</v>
      </c>
      <c r="D16" s="16">
        <f t="shared" si="38"/>
        <v>1</v>
      </c>
      <c r="E16" s="66">
        <f t="shared" si="18"/>
        <v>0</v>
      </c>
      <c r="F16" s="16">
        <f t="shared" si="19"/>
        <v>0</v>
      </c>
      <c r="G16" s="16">
        <f t="shared" si="20"/>
        <v>0</v>
      </c>
      <c r="H16" s="66">
        <f t="shared" si="21"/>
        <v>0</v>
      </c>
      <c r="I16" s="67">
        <f t="shared" si="22"/>
        <v>0</v>
      </c>
      <c r="J16" s="68" t="e">
        <f t="shared" si="23"/>
        <v>#DIV/0!</v>
      </c>
      <c r="K16" s="68">
        <f>ABS(I16*100/I1)</f>
        <v>0</v>
      </c>
      <c r="L16" s="67">
        <f>K1</f>
        <v>38</v>
      </c>
      <c r="M16" s="67">
        <f t="shared" si="25"/>
        <v>1</v>
      </c>
      <c r="N16" s="67">
        <f t="shared" si="26"/>
        <v>0</v>
      </c>
      <c r="O16" s="67">
        <f t="shared" si="27"/>
        <v>0</v>
      </c>
      <c r="P16" s="67">
        <f t="shared" si="28"/>
        <v>0</v>
      </c>
      <c r="Q16" s="67">
        <f t="shared" si="29"/>
        <v>0</v>
      </c>
      <c r="R16" s="274">
        <f t="shared" si="30"/>
        <v>0</v>
      </c>
      <c r="S16" s="276">
        <f t="shared" si="31"/>
        <v>0</v>
      </c>
      <c r="T16" s="275">
        <f t="shared" si="32"/>
        <v>0</v>
      </c>
      <c r="U16" s="275">
        <f t="shared" si="33"/>
        <v>0</v>
      </c>
      <c r="V16" s="153">
        <f t="shared" si="34"/>
        <v>0</v>
      </c>
      <c r="W16" s="89"/>
      <c r="X16" s="214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289" t="s">
        <v>143</v>
      </c>
      <c r="BI16" s="66"/>
      <c r="BJ16" s="66"/>
      <c r="BK16" s="66"/>
      <c r="BL16" s="66"/>
      <c r="BM16" s="66"/>
      <c r="BN16" s="66"/>
      <c r="BO16" s="91"/>
      <c r="BP16" s="221"/>
      <c r="BQ16" s="214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263"/>
      <c r="DG16" s="66"/>
      <c r="DH16" s="91"/>
      <c r="DI16" s="89"/>
      <c r="DJ16" s="214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92"/>
      <c r="FB16" s="250">
        <f t="shared" si="24"/>
        <v>0</v>
      </c>
      <c r="FC16" s="248">
        <f t="shared" si="35"/>
        <v>0</v>
      </c>
      <c r="FD16" s="243">
        <f t="shared" si="36"/>
        <v>0</v>
      </c>
      <c r="FE16" s="214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92"/>
      <c r="GW16" s="90"/>
      <c r="GX16" s="66"/>
      <c r="GY16" s="116"/>
      <c r="GZ16" s="117"/>
      <c r="HA16" s="217">
        <f t="shared" si="37"/>
        <v>0</v>
      </c>
      <c r="HB16" s="256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16"/>
      <c r="IS16" s="257"/>
      <c r="IT16" s="128"/>
      <c r="IU16" s="128"/>
      <c r="IV16" s="128"/>
    </row>
    <row r="17" spans="1:256" s="71" customFormat="1" ht="12.75" customHeight="1">
      <c r="A17" s="281" t="s">
        <v>80</v>
      </c>
      <c r="B17" s="283" t="s">
        <v>59</v>
      </c>
      <c r="C17" s="22">
        <f t="shared" si="16"/>
        <v>0</v>
      </c>
      <c r="D17" s="16">
        <f t="shared" si="38"/>
        <v>1</v>
      </c>
      <c r="E17" s="66">
        <f t="shared" si="18"/>
        <v>0</v>
      </c>
      <c r="F17" s="16">
        <f t="shared" si="19"/>
        <v>0</v>
      </c>
      <c r="G17" s="16">
        <f t="shared" si="20"/>
        <v>0</v>
      </c>
      <c r="H17" s="66">
        <f t="shared" si="21"/>
        <v>0</v>
      </c>
      <c r="I17" s="67">
        <f t="shared" si="22"/>
        <v>0</v>
      </c>
      <c r="J17" s="68" t="e">
        <f t="shared" si="23"/>
        <v>#DIV/0!</v>
      </c>
      <c r="K17" s="68">
        <f>ABS(I17*100/I1)</f>
        <v>0</v>
      </c>
      <c r="L17" s="67">
        <f>K1</f>
        <v>38</v>
      </c>
      <c r="M17" s="67">
        <f t="shared" si="25"/>
        <v>1</v>
      </c>
      <c r="N17" s="67">
        <f t="shared" si="26"/>
        <v>0</v>
      </c>
      <c r="O17" s="67">
        <f t="shared" si="27"/>
        <v>0</v>
      </c>
      <c r="P17" s="67">
        <f t="shared" si="28"/>
        <v>0</v>
      </c>
      <c r="Q17" s="67">
        <f t="shared" si="29"/>
        <v>0</v>
      </c>
      <c r="R17" s="274">
        <f t="shared" si="30"/>
        <v>0</v>
      </c>
      <c r="S17" s="276">
        <f t="shared" si="31"/>
        <v>0</v>
      </c>
      <c r="T17" s="275">
        <f t="shared" si="32"/>
        <v>0</v>
      </c>
      <c r="U17" s="275">
        <f t="shared" si="33"/>
        <v>0</v>
      </c>
      <c r="V17" s="153">
        <f t="shared" si="34"/>
        <v>0</v>
      </c>
      <c r="W17" s="89"/>
      <c r="X17" s="214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289" t="s">
        <v>143</v>
      </c>
      <c r="BI17" s="66"/>
      <c r="BJ17" s="66"/>
      <c r="BK17" s="66"/>
      <c r="BL17" s="66"/>
      <c r="BM17" s="66"/>
      <c r="BN17" s="66"/>
      <c r="BO17" s="91"/>
      <c r="BP17" s="221"/>
      <c r="BQ17" s="214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91"/>
      <c r="DI17" s="89"/>
      <c r="DJ17" s="214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92"/>
      <c r="FB17" s="250">
        <f t="shared" si="24"/>
        <v>0</v>
      </c>
      <c r="FC17" s="248">
        <f t="shared" si="35"/>
        <v>0</v>
      </c>
      <c r="FD17" s="243">
        <f t="shared" si="36"/>
        <v>0</v>
      </c>
      <c r="FE17" s="214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92"/>
      <c r="GW17" s="90"/>
      <c r="GX17" s="66"/>
      <c r="GY17" s="116"/>
      <c r="GZ17" s="117"/>
      <c r="HA17" s="217">
        <f t="shared" si="37"/>
        <v>0</v>
      </c>
      <c r="HB17" s="256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16"/>
      <c r="IS17" s="257"/>
      <c r="IT17" s="128"/>
      <c r="IU17" s="128"/>
      <c r="IV17" s="128"/>
    </row>
    <row r="18" spans="1:256" s="132" customFormat="1" ht="12.75" customHeight="1">
      <c r="A18" s="281" t="s">
        <v>81</v>
      </c>
      <c r="B18" s="283" t="s">
        <v>59</v>
      </c>
      <c r="C18" s="22">
        <f t="shared" si="16"/>
        <v>0</v>
      </c>
      <c r="D18" s="16">
        <f t="shared" si="38"/>
        <v>1</v>
      </c>
      <c r="E18" s="66">
        <f t="shared" si="18"/>
        <v>0</v>
      </c>
      <c r="F18" s="16">
        <f t="shared" si="19"/>
        <v>0</v>
      </c>
      <c r="G18" s="16">
        <f t="shared" si="20"/>
        <v>0</v>
      </c>
      <c r="H18" s="66">
        <f t="shared" si="21"/>
        <v>0</v>
      </c>
      <c r="I18" s="67">
        <f t="shared" si="22"/>
        <v>0</v>
      </c>
      <c r="J18" s="68" t="e">
        <f t="shared" si="23"/>
        <v>#DIV/0!</v>
      </c>
      <c r="K18" s="68">
        <f>ABS(I18*100/I1)</f>
        <v>0</v>
      </c>
      <c r="L18" s="67">
        <f>K1</f>
        <v>38</v>
      </c>
      <c r="M18" s="67">
        <f t="shared" si="25"/>
        <v>1</v>
      </c>
      <c r="N18" s="67">
        <f t="shared" si="26"/>
        <v>0</v>
      </c>
      <c r="O18" s="67">
        <f t="shared" si="27"/>
        <v>0</v>
      </c>
      <c r="P18" s="67">
        <f t="shared" si="28"/>
        <v>0</v>
      </c>
      <c r="Q18" s="67">
        <f t="shared" si="29"/>
        <v>0</v>
      </c>
      <c r="R18" s="274">
        <f t="shared" si="30"/>
        <v>0</v>
      </c>
      <c r="S18" s="276">
        <f t="shared" si="31"/>
        <v>0</v>
      </c>
      <c r="T18" s="275">
        <f t="shared" si="32"/>
        <v>0</v>
      </c>
      <c r="U18" s="275">
        <f t="shared" si="33"/>
        <v>0</v>
      </c>
      <c r="V18" s="153">
        <f t="shared" si="34"/>
        <v>1</v>
      </c>
      <c r="W18" s="89"/>
      <c r="X18" s="214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289" t="s">
        <v>143</v>
      </c>
      <c r="BI18" s="66"/>
      <c r="BJ18" s="66"/>
      <c r="BK18" s="66"/>
      <c r="BL18" s="66"/>
      <c r="BM18" s="66"/>
      <c r="BN18" s="66"/>
      <c r="BO18" s="91"/>
      <c r="BP18" s="221"/>
      <c r="BQ18" s="214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91"/>
      <c r="DI18" s="89"/>
      <c r="DJ18" s="214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92"/>
      <c r="FB18" s="250">
        <f t="shared" si="24"/>
        <v>0</v>
      </c>
      <c r="FC18" s="248">
        <f t="shared" si="35"/>
        <v>0</v>
      </c>
      <c r="FD18" s="243">
        <f t="shared" si="36"/>
        <v>0</v>
      </c>
      <c r="FE18" s="214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92"/>
      <c r="GW18" s="90"/>
      <c r="GX18" s="66"/>
      <c r="GY18" s="116"/>
      <c r="GZ18" s="117"/>
      <c r="HA18" s="217">
        <f t="shared" si="37"/>
        <v>1</v>
      </c>
      <c r="HB18" s="256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>
        <v>1</v>
      </c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16"/>
      <c r="IS18" s="257"/>
      <c r="IT18" s="128"/>
      <c r="IU18" s="128"/>
      <c r="IV18" s="128"/>
    </row>
    <row r="19" spans="1:256" s="132" customFormat="1" ht="12.75" customHeight="1">
      <c r="A19" s="281" t="s">
        <v>82</v>
      </c>
      <c r="B19" s="283" t="s">
        <v>59</v>
      </c>
      <c r="C19" s="22">
        <f>COUNT(BQ19:DH19)</f>
        <v>0</v>
      </c>
      <c r="D19" s="16">
        <f>COUNTIF(X19:BO19,"T")</f>
        <v>0</v>
      </c>
      <c r="E19" s="66">
        <f>COUNTIF(BQ19:DH19,90)</f>
        <v>0</v>
      </c>
      <c r="F19" s="16">
        <f>COUNTIF(DJ19:FA19,"I")</f>
        <v>0</v>
      </c>
      <c r="G19" s="16">
        <f>COUNTIF(DJ19:FA19,"E")</f>
        <v>0</v>
      </c>
      <c r="H19" s="66">
        <f>COUNTIF(BQ19:DH19,"S")</f>
        <v>0</v>
      </c>
      <c r="I19" s="67">
        <f>SUM(BQ19:DH19)</f>
        <v>0</v>
      </c>
      <c r="J19" s="68" t="e">
        <f>ABS(I19/C19)</f>
        <v>#DIV/0!</v>
      </c>
      <c r="K19" s="68">
        <f>ABS(I19*100/I1)</f>
        <v>0</v>
      </c>
      <c r="L19" s="67">
        <f>K1</f>
        <v>38</v>
      </c>
      <c r="M19" s="67">
        <f t="shared" si="25"/>
        <v>0</v>
      </c>
      <c r="N19" s="67">
        <f>SUM(O19:Q19)</f>
        <v>0</v>
      </c>
      <c r="O19" s="67">
        <f>COUNTIF(X19:BM19,"DT")</f>
        <v>0</v>
      </c>
      <c r="P19" s="67">
        <f>COUNTIF(X19:BM19,"L")</f>
        <v>0</v>
      </c>
      <c r="Q19" s="67">
        <f>COUNTIF(X19:BM19,"S")</f>
        <v>0</v>
      </c>
      <c r="R19" s="274">
        <f t="shared" si="30"/>
        <v>0</v>
      </c>
      <c r="S19" s="276">
        <f t="shared" si="31"/>
        <v>0</v>
      </c>
      <c r="T19" s="275">
        <f t="shared" si="32"/>
        <v>0</v>
      </c>
      <c r="U19" s="275">
        <f t="shared" si="33"/>
        <v>0</v>
      </c>
      <c r="V19" s="153">
        <f t="shared" si="34"/>
        <v>1</v>
      </c>
      <c r="W19" s="89"/>
      <c r="X19" s="214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91"/>
      <c r="BP19" s="221"/>
      <c r="BQ19" s="214"/>
      <c r="BR19" s="66"/>
      <c r="BS19" s="66"/>
      <c r="BT19" s="263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263"/>
      <c r="CK19" s="66"/>
      <c r="CL19" s="66"/>
      <c r="CM19" s="66"/>
      <c r="CN19" s="263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91"/>
      <c r="DI19" s="89"/>
      <c r="DJ19" s="214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92"/>
      <c r="FB19" s="250">
        <f>COUNTIF(FE19:GT19,1)</f>
        <v>0</v>
      </c>
      <c r="FC19" s="248">
        <f>COUNTIF(FE19:GT19,2)</f>
        <v>0</v>
      </c>
      <c r="FD19" s="243">
        <f>COUNTIF(FE19:GT19,"R")</f>
        <v>0</v>
      </c>
      <c r="FE19" s="214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92"/>
      <c r="GW19" s="90"/>
      <c r="GX19" s="66"/>
      <c r="GY19" s="116"/>
      <c r="GZ19" s="117"/>
      <c r="HA19" s="217">
        <f t="shared" si="37"/>
        <v>1</v>
      </c>
      <c r="HB19" s="256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>
        <v>1</v>
      </c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16"/>
      <c r="IS19" s="257"/>
      <c r="IT19" s="128"/>
      <c r="IU19" s="128"/>
      <c r="IV19" s="128"/>
    </row>
    <row r="20" spans="1:256" s="132" customFormat="1" ht="12.75" customHeight="1">
      <c r="A20" s="281" t="s">
        <v>83</v>
      </c>
      <c r="B20" s="283" t="s">
        <v>73</v>
      </c>
      <c r="C20" s="22">
        <f>COUNT(BQ20:DH20)</f>
        <v>0</v>
      </c>
      <c r="D20" s="16">
        <f>COUNTIF(X20:BO20,"T")</f>
        <v>0</v>
      </c>
      <c r="E20" s="66">
        <f>COUNTIF(BQ20:DH20,90)</f>
        <v>0</v>
      </c>
      <c r="F20" s="16">
        <f>COUNTIF(DJ20:FA20,"I")</f>
        <v>0</v>
      </c>
      <c r="G20" s="16">
        <f>COUNTIF(DJ20:FA20,"E")</f>
        <v>0</v>
      </c>
      <c r="H20" s="66">
        <f>COUNTIF(BQ20:DH20,"S")</f>
        <v>0</v>
      </c>
      <c r="I20" s="67">
        <f>SUM(BQ20:DH20)</f>
        <v>0</v>
      </c>
      <c r="J20" s="68" t="e">
        <f>ABS(I20/C20)</f>
        <v>#DIV/0!</v>
      </c>
      <c r="K20" s="68">
        <f>ABS(I20*100/I1)</f>
        <v>0</v>
      </c>
      <c r="L20" s="67">
        <f>K1</f>
        <v>38</v>
      </c>
      <c r="M20" s="67">
        <f t="shared" si="25"/>
        <v>1</v>
      </c>
      <c r="N20" s="67">
        <f>SUM(O20:Q20)</f>
        <v>0</v>
      </c>
      <c r="O20" s="67">
        <f>COUNTIF(X20:BM20,"DT")</f>
        <v>0</v>
      </c>
      <c r="P20" s="67">
        <f>COUNTIF(X20:BM20,"L")</f>
        <v>0</v>
      </c>
      <c r="Q20" s="67">
        <f>COUNTIF(X20:BM20,"S")</f>
        <v>0</v>
      </c>
      <c r="R20" s="274">
        <f t="shared" si="30"/>
        <v>0</v>
      </c>
      <c r="S20" s="276">
        <f t="shared" si="31"/>
        <v>0</v>
      </c>
      <c r="T20" s="275">
        <f t="shared" si="32"/>
        <v>0</v>
      </c>
      <c r="U20" s="275">
        <f t="shared" si="33"/>
        <v>0</v>
      </c>
      <c r="V20" s="153">
        <f t="shared" si="34"/>
        <v>0</v>
      </c>
      <c r="W20" s="89"/>
      <c r="X20" s="214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289" t="s">
        <v>145</v>
      </c>
      <c r="BI20" s="66"/>
      <c r="BJ20" s="66"/>
      <c r="BK20" s="66"/>
      <c r="BL20" s="66"/>
      <c r="BM20" s="66"/>
      <c r="BN20" s="66"/>
      <c r="BO20" s="91"/>
      <c r="BP20" s="221"/>
      <c r="BQ20" s="214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238"/>
      <c r="CF20" s="66"/>
      <c r="CG20" s="238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91"/>
      <c r="DI20" s="89"/>
      <c r="DJ20" s="214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92"/>
      <c r="FB20" s="250">
        <f>COUNTIF(FE20:GT20,1)</f>
        <v>0</v>
      </c>
      <c r="FC20" s="248">
        <f>COUNTIF(FE20:GT20,2)</f>
        <v>0</v>
      </c>
      <c r="FD20" s="243">
        <f>COUNTIF(FE20:GT20,"R")</f>
        <v>0</v>
      </c>
      <c r="FE20" s="214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92"/>
      <c r="GW20" s="90"/>
      <c r="GX20" s="66"/>
      <c r="GY20" s="116"/>
      <c r="GZ20" s="117"/>
      <c r="HA20" s="217">
        <f t="shared" si="37"/>
        <v>0</v>
      </c>
      <c r="HB20" s="256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16"/>
      <c r="IS20" s="257"/>
      <c r="IT20" s="128"/>
      <c r="IU20" s="128"/>
      <c r="IV20" s="128"/>
    </row>
    <row r="21" spans="1:256" s="160" customFormat="1" ht="12.75" customHeight="1">
      <c r="A21" s="280" t="s">
        <v>84</v>
      </c>
      <c r="B21" s="282" t="s">
        <v>85</v>
      </c>
      <c r="C21" s="148">
        <f>COUNT(BQ21:DH21)</f>
        <v>0</v>
      </c>
      <c r="D21" s="149">
        <f>COUNTIF(X21:BO21,"T")</f>
        <v>0</v>
      </c>
      <c r="E21" s="150">
        <f>COUNTIF(BQ21:DH21,90)</f>
        <v>0</v>
      </c>
      <c r="F21" s="149">
        <f>COUNTIF(DJ21:FA21,"I")</f>
        <v>0</v>
      </c>
      <c r="G21" s="149">
        <f>COUNTIF(DJ21:FA21,"E")</f>
        <v>0</v>
      </c>
      <c r="H21" s="150">
        <f>COUNTIF(BQ21:DH21,"S")</f>
        <v>0</v>
      </c>
      <c r="I21" s="151">
        <f>SUM(BQ21:DH21)</f>
        <v>0</v>
      </c>
      <c r="J21" s="152" t="e">
        <f>ABS(I21/C21)</f>
        <v>#DIV/0!</v>
      </c>
      <c r="K21" s="152">
        <f>ABS(I21*100/I1)</f>
        <v>0</v>
      </c>
      <c r="L21" s="151">
        <f>K1</f>
        <v>38</v>
      </c>
      <c r="M21" s="151">
        <f t="shared" si="25"/>
        <v>0</v>
      </c>
      <c r="N21" s="151">
        <f>SUM(O21:Q21)</f>
        <v>0</v>
      </c>
      <c r="O21" s="151">
        <f>COUNTIF(X21:BM21,"DT")</f>
        <v>0</v>
      </c>
      <c r="P21" s="151">
        <f>COUNTIF(X21:BM21,"L")</f>
        <v>0</v>
      </c>
      <c r="Q21" s="151">
        <f>COUNTIF(X21:BM21,"S")</f>
        <v>0</v>
      </c>
      <c r="R21" s="274">
        <f t="shared" si="30"/>
        <v>0</v>
      </c>
      <c r="S21" s="276">
        <f t="shared" si="31"/>
        <v>0</v>
      </c>
      <c r="T21" s="275">
        <f t="shared" si="32"/>
        <v>0</v>
      </c>
      <c r="U21" s="275">
        <f t="shared" si="33"/>
        <v>0</v>
      </c>
      <c r="V21" s="153">
        <f t="shared" si="34"/>
        <v>0</v>
      </c>
      <c r="W21" s="89"/>
      <c r="X21" s="214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91"/>
      <c r="BP21" s="221"/>
      <c r="BQ21" s="214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263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91"/>
      <c r="DI21" s="89"/>
      <c r="DJ21" s="228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61"/>
      <c r="FB21" s="250">
        <f>COUNTIF(FE21:GT21,1)</f>
        <v>0</v>
      </c>
      <c r="FC21" s="248">
        <f>COUNTIF(FE21:GT21,2)</f>
        <v>0</v>
      </c>
      <c r="FD21" s="243">
        <f>COUNTIF(FE21:GT21,"R")</f>
        <v>0</v>
      </c>
      <c r="FE21" s="214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92"/>
      <c r="GW21" s="154"/>
      <c r="GX21" s="150"/>
      <c r="GY21" s="155"/>
      <c r="GZ21" s="156"/>
      <c r="HA21" s="185">
        <f t="shared" si="37"/>
        <v>0</v>
      </c>
      <c r="HB21" s="112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187"/>
      <c r="IK21" s="187"/>
      <c r="IL21" s="187"/>
      <c r="IM21" s="187"/>
      <c r="IN21" s="187"/>
      <c r="IO21" s="187"/>
      <c r="IP21" s="187"/>
      <c r="IQ21" s="187"/>
      <c r="IR21" s="116"/>
      <c r="IS21" s="257"/>
      <c r="IT21" s="157"/>
      <c r="IU21" s="157"/>
      <c r="IV21" s="157"/>
    </row>
    <row r="22" spans="1:256" s="160" customFormat="1" ht="12.75" customHeight="1">
      <c r="A22" s="280" t="s">
        <v>86</v>
      </c>
      <c r="B22" s="282" t="s">
        <v>87</v>
      </c>
      <c r="C22" s="148">
        <f>COUNT(BQ22:DH22)</f>
        <v>0</v>
      </c>
      <c r="D22" s="149">
        <f>COUNTIF(X22:BO22,"T")</f>
        <v>0</v>
      </c>
      <c r="E22" s="150">
        <f>COUNTIF(BQ22:DH22,90)</f>
        <v>0</v>
      </c>
      <c r="F22" s="149">
        <f>COUNTIF(DJ22:FA22,"I")</f>
        <v>0</v>
      </c>
      <c r="G22" s="149">
        <f>COUNTIF(DJ22:FA22,"E")</f>
        <v>0</v>
      </c>
      <c r="H22" s="150">
        <f>COUNTIF(BQ22:DH22,"S")</f>
        <v>0</v>
      </c>
      <c r="I22" s="151">
        <f>SUM(BQ22:DH22)</f>
        <v>0</v>
      </c>
      <c r="J22" s="152" t="e">
        <f>ABS(I22/C22)</f>
        <v>#DIV/0!</v>
      </c>
      <c r="K22" s="152">
        <f>ABS(I22*100/I1)</f>
        <v>0</v>
      </c>
      <c r="L22" s="151">
        <f>K1</f>
        <v>38</v>
      </c>
      <c r="M22" s="151">
        <f t="shared" si="25"/>
        <v>0</v>
      </c>
      <c r="N22" s="151">
        <f>SUM(O22:Q22)</f>
        <v>0</v>
      </c>
      <c r="O22" s="151">
        <f>COUNTIF(X22:BM22,"DT")</f>
        <v>0</v>
      </c>
      <c r="P22" s="151">
        <f>COUNTIF(X22:BM22,"L")</f>
        <v>0</v>
      </c>
      <c r="Q22" s="151">
        <f>COUNTIF(X22:BM22,"S")</f>
        <v>0</v>
      </c>
      <c r="R22" s="274">
        <f t="shared" si="30"/>
        <v>0</v>
      </c>
      <c r="S22" s="276">
        <f t="shared" si="31"/>
        <v>0</v>
      </c>
      <c r="T22" s="275">
        <f t="shared" si="32"/>
        <v>0</v>
      </c>
      <c r="U22" s="275">
        <f t="shared" si="33"/>
        <v>0</v>
      </c>
      <c r="V22" s="153">
        <f t="shared" si="34"/>
        <v>0</v>
      </c>
      <c r="W22" s="89"/>
      <c r="X22" s="214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91"/>
      <c r="BP22" s="221"/>
      <c r="BQ22" s="214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263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91"/>
      <c r="DI22" s="89"/>
      <c r="DJ22" s="228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61"/>
      <c r="FB22" s="250">
        <f>COUNTIF(FE22:GT22,1)</f>
        <v>0</v>
      </c>
      <c r="FC22" s="248">
        <f>COUNTIF(FE22:GT22,2)</f>
        <v>0</v>
      </c>
      <c r="FD22" s="243">
        <f>COUNTIF(FE22:GT22,"R")</f>
        <v>0</v>
      </c>
      <c r="FE22" s="214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92"/>
      <c r="GW22" s="154"/>
      <c r="GX22" s="150"/>
      <c r="GY22" s="155"/>
      <c r="GZ22" s="156"/>
      <c r="HA22" s="185">
        <f t="shared" si="37"/>
        <v>0</v>
      </c>
      <c r="HB22" s="112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187"/>
      <c r="IK22" s="187"/>
      <c r="IL22" s="187"/>
      <c r="IM22" s="187"/>
      <c r="IN22" s="187"/>
      <c r="IO22" s="187"/>
      <c r="IP22" s="187"/>
      <c r="IQ22" s="187"/>
      <c r="IR22" s="116"/>
      <c r="IS22" s="257"/>
      <c r="IT22" s="157"/>
      <c r="IU22" s="157"/>
      <c r="IV22" s="157"/>
    </row>
    <row r="23" spans="1:256" s="159" customFormat="1">
      <c r="A23" s="280" t="s">
        <v>88</v>
      </c>
      <c r="B23" s="282" t="s">
        <v>89</v>
      </c>
      <c r="C23" s="148">
        <f t="shared" si="16"/>
        <v>0</v>
      </c>
      <c r="D23" s="149">
        <f t="shared" si="38"/>
        <v>1</v>
      </c>
      <c r="E23" s="150">
        <f t="shared" si="18"/>
        <v>0</v>
      </c>
      <c r="F23" s="149">
        <f t="shared" si="19"/>
        <v>0</v>
      </c>
      <c r="G23" s="149">
        <f t="shared" si="20"/>
        <v>0</v>
      </c>
      <c r="H23" s="150">
        <f t="shared" si="21"/>
        <v>0</v>
      </c>
      <c r="I23" s="151">
        <f t="shared" si="22"/>
        <v>0</v>
      </c>
      <c r="J23" s="152" t="e">
        <f t="shared" si="23"/>
        <v>#DIV/0!</v>
      </c>
      <c r="K23" s="152">
        <f>ABS(I23*100/I1)</f>
        <v>0</v>
      </c>
      <c r="L23" s="151">
        <f>K1</f>
        <v>38</v>
      </c>
      <c r="M23" s="151">
        <f t="shared" si="25"/>
        <v>1</v>
      </c>
      <c r="N23" s="151">
        <f t="shared" si="26"/>
        <v>0</v>
      </c>
      <c r="O23" s="151">
        <f t="shared" si="27"/>
        <v>0</v>
      </c>
      <c r="P23" s="151">
        <f t="shared" si="28"/>
        <v>0</v>
      </c>
      <c r="Q23" s="151">
        <f t="shared" si="29"/>
        <v>0</v>
      </c>
      <c r="R23" s="274">
        <f t="shared" si="30"/>
        <v>0</v>
      </c>
      <c r="S23" s="276">
        <f t="shared" si="31"/>
        <v>0</v>
      </c>
      <c r="T23" s="275">
        <f t="shared" si="32"/>
        <v>0</v>
      </c>
      <c r="U23" s="275">
        <f t="shared" si="33"/>
        <v>0</v>
      </c>
      <c r="V23" s="153">
        <f t="shared" si="34"/>
        <v>1</v>
      </c>
      <c r="W23" s="89"/>
      <c r="X23" s="214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289" t="s">
        <v>143</v>
      </c>
      <c r="BI23" s="66"/>
      <c r="BJ23" s="66"/>
      <c r="BK23" s="66"/>
      <c r="BL23" s="66"/>
      <c r="BM23" s="66"/>
      <c r="BN23" s="66"/>
      <c r="BO23" s="91"/>
      <c r="BP23" s="221"/>
      <c r="BQ23" s="214"/>
      <c r="BR23" s="66"/>
      <c r="BS23" s="262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91"/>
      <c r="DI23" s="89"/>
      <c r="DJ23" s="228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61"/>
      <c r="FB23" s="250">
        <f t="shared" si="24"/>
        <v>0</v>
      </c>
      <c r="FC23" s="248">
        <f t="shared" si="35"/>
        <v>0</v>
      </c>
      <c r="FD23" s="243">
        <f t="shared" si="36"/>
        <v>0</v>
      </c>
      <c r="FE23" s="214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92"/>
      <c r="GW23" s="154"/>
      <c r="GX23" s="150"/>
      <c r="GY23" s="150"/>
      <c r="GZ23" s="161"/>
      <c r="HA23" s="185">
        <f t="shared" si="37"/>
        <v>1</v>
      </c>
      <c r="HB23" s="112"/>
      <c r="HC23" s="66"/>
      <c r="HD23" s="66"/>
      <c r="HE23" s="66"/>
      <c r="HF23" s="66"/>
      <c r="HG23" s="66"/>
      <c r="HH23" s="66"/>
      <c r="HI23" s="66">
        <v>1</v>
      </c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187"/>
      <c r="IK23" s="187"/>
      <c r="IL23" s="187"/>
      <c r="IM23" s="187"/>
      <c r="IN23" s="187"/>
      <c r="IO23" s="187"/>
      <c r="IP23" s="187"/>
      <c r="IQ23" s="187"/>
      <c r="IR23" s="66"/>
      <c r="IS23" s="257"/>
      <c r="IT23" s="158"/>
      <c r="IU23" s="158"/>
      <c r="IV23" s="158"/>
    </row>
    <row r="24" spans="1:256" s="160" customFormat="1" ht="12.75" customHeight="1">
      <c r="A24" s="280" t="s">
        <v>90</v>
      </c>
      <c r="B24" s="282" t="s">
        <v>89</v>
      </c>
      <c r="C24" s="148">
        <f t="shared" si="16"/>
        <v>0</v>
      </c>
      <c r="D24" s="149">
        <f t="shared" si="38"/>
        <v>0</v>
      </c>
      <c r="E24" s="150">
        <f t="shared" si="18"/>
        <v>0</v>
      </c>
      <c r="F24" s="149">
        <f t="shared" si="19"/>
        <v>0</v>
      </c>
      <c r="G24" s="149">
        <f t="shared" si="20"/>
        <v>0</v>
      </c>
      <c r="H24" s="150">
        <f t="shared" si="21"/>
        <v>0</v>
      </c>
      <c r="I24" s="151">
        <f t="shared" si="22"/>
        <v>0</v>
      </c>
      <c r="J24" s="152" t="e">
        <f t="shared" si="23"/>
        <v>#DIV/0!</v>
      </c>
      <c r="K24" s="152">
        <f>ABS(I24*100/I1)</f>
        <v>0</v>
      </c>
      <c r="L24" s="151">
        <f>K1</f>
        <v>38</v>
      </c>
      <c r="M24" s="151">
        <f t="shared" si="25"/>
        <v>0</v>
      </c>
      <c r="N24" s="151">
        <f t="shared" si="26"/>
        <v>0</v>
      </c>
      <c r="O24" s="151">
        <f t="shared" si="27"/>
        <v>0</v>
      </c>
      <c r="P24" s="151">
        <f t="shared" si="28"/>
        <v>0</v>
      </c>
      <c r="Q24" s="151">
        <f t="shared" si="29"/>
        <v>0</v>
      </c>
      <c r="R24" s="274">
        <f t="shared" si="30"/>
        <v>0</v>
      </c>
      <c r="S24" s="276">
        <f t="shared" si="31"/>
        <v>0</v>
      </c>
      <c r="T24" s="275">
        <f t="shared" si="32"/>
        <v>0</v>
      </c>
      <c r="U24" s="275">
        <f t="shared" si="33"/>
        <v>0</v>
      </c>
      <c r="V24" s="153">
        <f t="shared" si="34"/>
        <v>0</v>
      </c>
      <c r="W24" s="89"/>
      <c r="X24" s="214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91"/>
      <c r="BP24" s="221"/>
      <c r="BQ24" s="214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263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91"/>
      <c r="DI24" s="89"/>
      <c r="DJ24" s="228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61"/>
      <c r="FB24" s="250">
        <f t="shared" si="24"/>
        <v>0</v>
      </c>
      <c r="FC24" s="248">
        <f t="shared" si="35"/>
        <v>0</v>
      </c>
      <c r="FD24" s="243">
        <f t="shared" si="36"/>
        <v>0</v>
      </c>
      <c r="FE24" s="214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92"/>
      <c r="GW24" s="154"/>
      <c r="GX24" s="150"/>
      <c r="GY24" s="155"/>
      <c r="GZ24" s="156"/>
      <c r="HA24" s="185">
        <f t="shared" si="37"/>
        <v>0</v>
      </c>
      <c r="HB24" s="112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187"/>
      <c r="IK24" s="187"/>
      <c r="IL24" s="187"/>
      <c r="IM24" s="187"/>
      <c r="IN24" s="187"/>
      <c r="IO24" s="187"/>
      <c r="IP24" s="187"/>
      <c r="IQ24" s="187"/>
      <c r="IR24" s="116"/>
      <c r="IS24" s="257"/>
      <c r="IT24" s="157"/>
      <c r="IU24" s="157"/>
      <c r="IV24" s="157"/>
    </row>
    <row r="25" spans="1:256" s="159" customFormat="1">
      <c r="A25" s="280" t="s">
        <v>91</v>
      </c>
      <c r="B25" s="282" t="s">
        <v>87</v>
      </c>
      <c r="C25" s="148">
        <f t="shared" si="16"/>
        <v>0</v>
      </c>
      <c r="D25" s="149">
        <f>COUNTIF(X25:BO25,"T")</f>
        <v>0</v>
      </c>
      <c r="E25" s="150">
        <f t="shared" si="18"/>
        <v>0</v>
      </c>
      <c r="F25" s="149">
        <f t="shared" si="19"/>
        <v>0</v>
      </c>
      <c r="G25" s="149">
        <f t="shared" si="20"/>
        <v>0</v>
      </c>
      <c r="H25" s="150">
        <f t="shared" si="21"/>
        <v>0</v>
      </c>
      <c r="I25" s="151">
        <f t="shared" si="22"/>
        <v>0</v>
      </c>
      <c r="J25" s="152" t="e">
        <f t="shared" si="23"/>
        <v>#DIV/0!</v>
      </c>
      <c r="K25" s="152">
        <f>ABS(I25*100/I1)</f>
        <v>0</v>
      </c>
      <c r="L25" s="151">
        <f>K1</f>
        <v>38</v>
      </c>
      <c r="M25" s="151">
        <f t="shared" si="25"/>
        <v>0</v>
      </c>
      <c r="N25" s="151">
        <f t="shared" si="26"/>
        <v>0</v>
      </c>
      <c r="O25" s="151">
        <f t="shared" si="27"/>
        <v>0</v>
      </c>
      <c r="P25" s="151">
        <f t="shared" si="28"/>
        <v>0</v>
      </c>
      <c r="Q25" s="151">
        <f t="shared" si="29"/>
        <v>0</v>
      </c>
      <c r="R25" s="274">
        <f t="shared" si="30"/>
        <v>0</v>
      </c>
      <c r="S25" s="276">
        <f t="shared" si="31"/>
        <v>0</v>
      </c>
      <c r="T25" s="275">
        <f t="shared" si="32"/>
        <v>0</v>
      </c>
      <c r="U25" s="275">
        <f t="shared" si="33"/>
        <v>0</v>
      </c>
      <c r="V25" s="153">
        <f t="shared" si="34"/>
        <v>2</v>
      </c>
      <c r="W25" s="89"/>
      <c r="X25" s="214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91"/>
      <c r="BP25" s="221"/>
      <c r="BQ25" s="214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91"/>
      <c r="DI25" s="89"/>
      <c r="DJ25" s="228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61"/>
      <c r="FB25" s="250">
        <f t="shared" si="24"/>
        <v>0</v>
      </c>
      <c r="FC25" s="248">
        <f t="shared" si="35"/>
        <v>0</v>
      </c>
      <c r="FD25" s="243">
        <f t="shared" si="36"/>
        <v>0</v>
      </c>
      <c r="FE25" s="214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92"/>
      <c r="GW25" s="154"/>
      <c r="GX25" s="150"/>
      <c r="GY25" s="150"/>
      <c r="GZ25" s="161"/>
      <c r="HA25" s="185">
        <f t="shared" si="37"/>
        <v>2</v>
      </c>
      <c r="HB25" s="112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>
        <v>2</v>
      </c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187"/>
      <c r="IK25" s="187"/>
      <c r="IL25" s="187"/>
      <c r="IM25" s="187"/>
      <c r="IN25" s="187"/>
      <c r="IO25" s="187"/>
      <c r="IP25" s="187"/>
      <c r="IQ25" s="187"/>
      <c r="IR25" s="66"/>
      <c r="IS25" s="257"/>
      <c r="IT25" s="158"/>
      <c r="IU25" s="158"/>
      <c r="IV25" s="158"/>
    </row>
    <row r="26" spans="1:256" s="160" customFormat="1">
      <c r="A26" s="280" t="s">
        <v>92</v>
      </c>
      <c r="B26" s="282" t="s">
        <v>93</v>
      </c>
      <c r="C26" s="148">
        <f t="shared" si="16"/>
        <v>0</v>
      </c>
      <c r="D26" s="149">
        <f t="shared" ref="D26:D37" si="39">COUNTIF(X26:BO26,"T")</f>
        <v>0</v>
      </c>
      <c r="E26" s="150">
        <f t="shared" si="18"/>
        <v>0</v>
      </c>
      <c r="F26" s="149">
        <f t="shared" si="19"/>
        <v>0</v>
      </c>
      <c r="G26" s="149">
        <f t="shared" si="20"/>
        <v>0</v>
      </c>
      <c r="H26" s="150">
        <f t="shared" si="21"/>
        <v>0</v>
      </c>
      <c r="I26" s="151">
        <f t="shared" si="22"/>
        <v>0</v>
      </c>
      <c r="J26" s="152" t="e">
        <f t="shared" si="23"/>
        <v>#DIV/0!</v>
      </c>
      <c r="K26" s="152">
        <f>ABS(I26*100/I1)</f>
        <v>0</v>
      </c>
      <c r="L26" s="151">
        <f>K1</f>
        <v>38</v>
      </c>
      <c r="M26" s="151">
        <f t="shared" si="25"/>
        <v>0</v>
      </c>
      <c r="N26" s="151">
        <f t="shared" si="26"/>
        <v>0</v>
      </c>
      <c r="O26" s="151">
        <f t="shared" si="27"/>
        <v>0</v>
      </c>
      <c r="P26" s="151">
        <f t="shared" si="28"/>
        <v>0</v>
      </c>
      <c r="Q26" s="151">
        <f t="shared" si="29"/>
        <v>0</v>
      </c>
      <c r="R26" s="274">
        <f t="shared" si="30"/>
        <v>0</v>
      </c>
      <c r="S26" s="276">
        <f t="shared" si="31"/>
        <v>0</v>
      </c>
      <c r="T26" s="275">
        <f t="shared" si="32"/>
        <v>0</v>
      </c>
      <c r="U26" s="275">
        <f t="shared" si="33"/>
        <v>0</v>
      </c>
      <c r="V26" s="153">
        <f t="shared" si="34"/>
        <v>1</v>
      </c>
      <c r="W26" s="89"/>
      <c r="X26" s="214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91"/>
      <c r="BP26" s="221"/>
      <c r="BQ26" s="214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91"/>
      <c r="DI26" s="89"/>
      <c r="DJ26" s="228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61"/>
      <c r="FB26" s="250">
        <f t="shared" si="24"/>
        <v>0</v>
      </c>
      <c r="FC26" s="248">
        <f t="shared" si="35"/>
        <v>0</v>
      </c>
      <c r="FD26" s="243">
        <f t="shared" si="36"/>
        <v>0</v>
      </c>
      <c r="FE26" s="214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92"/>
      <c r="GW26" s="154"/>
      <c r="GX26" s="150"/>
      <c r="GY26" s="155"/>
      <c r="GZ26" s="156"/>
      <c r="HA26" s="185">
        <f t="shared" si="37"/>
        <v>1</v>
      </c>
      <c r="HB26" s="112"/>
      <c r="HC26" s="66"/>
      <c r="HD26" s="66"/>
      <c r="HE26" s="66"/>
      <c r="HF26" s="66"/>
      <c r="HG26" s="66"/>
      <c r="HH26" s="66"/>
      <c r="HI26" s="66"/>
      <c r="HJ26" s="66">
        <v>1</v>
      </c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187"/>
      <c r="IK26" s="187"/>
      <c r="IL26" s="187"/>
      <c r="IM26" s="187"/>
      <c r="IN26" s="187"/>
      <c r="IO26" s="187"/>
      <c r="IP26" s="187"/>
      <c r="IQ26" s="187"/>
      <c r="IR26" s="116"/>
      <c r="IS26" s="257"/>
      <c r="IT26" s="157"/>
      <c r="IU26" s="157"/>
      <c r="IV26" s="157"/>
    </row>
    <row r="27" spans="1:256" s="159" customFormat="1">
      <c r="A27" s="280" t="s">
        <v>94</v>
      </c>
      <c r="B27" s="282" t="s">
        <v>89</v>
      </c>
      <c r="C27" s="148">
        <f t="shared" si="16"/>
        <v>0</v>
      </c>
      <c r="D27" s="149">
        <f t="shared" si="39"/>
        <v>0</v>
      </c>
      <c r="E27" s="150">
        <f t="shared" si="18"/>
        <v>0</v>
      </c>
      <c r="F27" s="149">
        <f t="shared" si="19"/>
        <v>0</v>
      </c>
      <c r="G27" s="149">
        <f t="shared" si="20"/>
        <v>0</v>
      </c>
      <c r="H27" s="150">
        <f t="shared" si="21"/>
        <v>0</v>
      </c>
      <c r="I27" s="151">
        <f t="shared" si="22"/>
        <v>0</v>
      </c>
      <c r="J27" s="152" t="e">
        <f t="shared" si="23"/>
        <v>#DIV/0!</v>
      </c>
      <c r="K27" s="152">
        <f>ABS(I27*100/I1)</f>
        <v>0</v>
      </c>
      <c r="L27" s="151">
        <f>K1</f>
        <v>38</v>
      </c>
      <c r="M27" s="151">
        <f t="shared" si="25"/>
        <v>0</v>
      </c>
      <c r="N27" s="151">
        <f t="shared" si="26"/>
        <v>0</v>
      </c>
      <c r="O27" s="151">
        <f t="shared" si="27"/>
        <v>0</v>
      </c>
      <c r="P27" s="151">
        <f t="shared" si="28"/>
        <v>0</v>
      </c>
      <c r="Q27" s="151">
        <f t="shared" si="29"/>
        <v>0</v>
      </c>
      <c r="R27" s="274">
        <f t="shared" si="30"/>
        <v>0</v>
      </c>
      <c r="S27" s="276">
        <f t="shared" si="31"/>
        <v>0</v>
      </c>
      <c r="T27" s="275">
        <f t="shared" si="32"/>
        <v>0</v>
      </c>
      <c r="U27" s="275">
        <f t="shared" si="33"/>
        <v>0</v>
      </c>
      <c r="V27" s="153">
        <f t="shared" si="34"/>
        <v>0</v>
      </c>
      <c r="W27" s="89"/>
      <c r="X27" s="214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91"/>
      <c r="BP27" s="221"/>
      <c r="BQ27" s="214"/>
      <c r="BR27" s="263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263"/>
      <c r="CY27" s="66"/>
      <c r="CZ27" s="66"/>
      <c r="DA27" s="66"/>
      <c r="DB27" s="66"/>
      <c r="DC27" s="66"/>
      <c r="DD27" s="66"/>
      <c r="DE27" s="66"/>
      <c r="DF27" s="66"/>
      <c r="DG27" s="66"/>
      <c r="DH27" s="91"/>
      <c r="DI27" s="89"/>
      <c r="DJ27" s="228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61"/>
      <c r="FB27" s="250">
        <f t="shared" si="24"/>
        <v>0</v>
      </c>
      <c r="FC27" s="248">
        <f t="shared" si="35"/>
        <v>0</v>
      </c>
      <c r="FD27" s="243">
        <f t="shared" si="36"/>
        <v>0</v>
      </c>
      <c r="FE27" s="214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238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92"/>
      <c r="GW27" s="154"/>
      <c r="GX27" s="150"/>
      <c r="GY27" s="150"/>
      <c r="GZ27" s="161"/>
      <c r="HA27" s="185">
        <f t="shared" si="37"/>
        <v>0</v>
      </c>
      <c r="HB27" s="112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187"/>
      <c r="IK27" s="187"/>
      <c r="IL27" s="187"/>
      <c r="IM27" s="187"/>
      <c r="IN27" s="187"/>
      <c r="IO27" s="187"/>
      <c r="IP27" s="187"/>
      <c r="IQ27" s="187"/>
      <c r="IR27" s="66"/>
      <c r="IS27" s="257"/>
      <c r="IT27" s="158"/>
      <c r="IU27" s="158"/>
      <c r="IV27" s="158"/>
    </row>
    <row r="28" spans="1:256" s="160" customFormat="1" ht="13.5" hidden="1" customHeight="1">
      <c r="A28" s="225"/>
      <c r="B28" s="226"/>
      <c r="C28" s="148">
        <f t="shared" si="16"/>
        <v>0</v>
      </c>
      <c r="D28" s="149">
        <f t="shared" si="39"/>
        <v>0</v>
      </c>
      <c r="E28" s="150">
        <f t="shared" si="18"/>
        <v>0</v>
      </c>
      <c r="F28" s="149">
        <f t="shared" si="19"/>
        <v>0</v>
      </c>
      <c r="G28" s="149">
        <f t="shared" si="20"/>
        <v>0</v>
      </c>
      <c r="H28" s="150">
        <f t="shared" si="21"/>
        <v>0</v>
      </c>
      <c r="I28" s="151">
        <f t="shared" si="22"/>
        <v>0</v>
      </c>
      <c r="J28" s="152" t="e">
        <f t="shared" si="23"/>
        <v>#DIV/0!</v>
      </c>
      <c r="K28" s="152">
        <f>ABS(I28*100/I1)</f>
        <v>0</v>
      </c>
      <c r="L28" s="151">
        <f>K1</f>
        <v>38</v>
      </c>
      <c r="M28" s="151">
        <f t="shared" si="25"/>
        <v>0</v>
      </c>
      <c r="N28" s="151">
        <f t="shared" si="26"/>
        <v>0</v>
      </c>
      <c r="O28" s="151">
        <f t="shared" si="27"/>
        <v>0</v>
      </c>
      <c r="P28" s="151">
        <f t="shared" si="28"/>
        <v>0</v>
      </c>
      <c r="Q28" s="151">
        <f t="shared" si="29"/>
        <v>0</v>
      </c>
      <c r="R28" s="274">
        <f t="shared" si="30"/>
        <v>0</v>
      </c>
      <c r="S28" s="276">
        <f t="shared" si="31"/>
        <v>0</v>
      </c>
      <c r="T28" s="275">
        <f t="shared" si="32"/>
        <v>0</v>
      </c>
      <c r="U28" s="275">
        <f t="shared" si="33"/>
        <v>0</v>
      </c>
      <c r="V28" s="153">
        <f t="shared" si="34"/>
        <v>0</v>
      </c>
      <c r="W28" s="89"/>
      <c r="X28" s="214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91"/>
      <c r="BP28" s="221"/>
      <c r="BQ28" s="214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91"/>
      <c r="DI28" s="89"/>
      <c r="DJ28" s="228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61"/>
      <c r="FB28" s="250">
        <f t="shared" si="24"/>
        <v>0</v>
      </c>
      <c r="FC28" s="248">
        <f t="shared" si="35"/>
        <v>0</v>
      </c>
      <c r="FD28" s="243">
        <f t="shared" si="36"/>
        <v>0</v>
      </c>
      <c r="FE28" s="214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92"/>
      <c r="GW28" s="154"/>
      <c r="GX28" s="150"/>
      <c r="GY28" s="155"/>
      <c r="GZ28" s="156"/>
      <c r="HA28" s="185">
        <f t="shared" si="37"/>
        <v>0</v>
      </c>
      <c r="HB28" s="112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187"/>
      <c r="IK28" s="187"/>
      <c r="IL28" s="187"/>
      <c r="IM28" s="187"/>
      <c r="IN28" s="187"/>
      <c r="IO28" s="187"/>
      <c r="IP28" s="187"/>
      <c r="IQ28" s="187"/>
      <c r="IR28" s="116"/>
      <c r="IS28" s="257"/>
      <c r="IT28" s="157"/>
      <c r="IU28" s="157"/>
      <c r="IV28" s="157"/>
    </row>
    <row r="29" spans="1:256">
      <c r="A29" s="281" t="s">
        <v>95</v>
      </c>
      <c r="B29" s="283" t="s">
        <v>96</v>
      </c>
      <c r="C29" s="22">
        <f t="shared" si="16"/>
        <v>0</v>
      </c>
      <c r="D29" s="16">
        <f t="shared" si="39"/>
        <v>0</v>
      </c>
      <c r="E29" s="66">
        <f t="shared" si="18"/>
        <v>0</v>
      </c>
      <c r="F29" s="16">
        <f t="shared" si="19"/>
        <v>0</v>
      </c>
      <c r="G29" s="16">
        <f t="shared" si="20"/>
        <v>0</v>
      </c>
      <c r="H29" s="66">
        <f t="shared" si="21"/>
        <v>0</v>
      </c>
      <c r="I29" s="67">
        <f t="shared" si="22"/>
        <v>0</v>
      </c>
      <c r="J29" s="68" t="e">
        <f t="shared" si="23"/>
        <v>#DIV/0!</v>
      </c>
      <c r="K29" s="68">
        <f>ABS(I29*100/I1)</f>
        <v>0</v>
      </c>
      <c r="L29" s="67">
        <f>K1</f>
        <v>38</v>
      </c>
      <c r="M29" s="67">
        <f t="shared" si="25"/>
        <v>0</v>
      </c>
      <c r="N29" s="67">
        <f>SUM(O29:Q29)</f>
        <v>0</v>
      </c>
      <c r="O29" s="67">
        <f t="shared" si="27"/>
        <v>0</v>
      </c>
      <c r="P29" s="67">
        <f t="shared" si="28"/>
        <v>0</v>
      </c>
      <c r="Q29" s="67">
        <f t="shared" si="29"/>
        <v>0</v>
      </c>
      <c r="R29" s="274">
        <f t="shared" si="30"/>
        <v>0</v>
      </c>
      <c r="S29" s="276">
        <f t="shared" si="31"/>
        <v>0</v>
      </c>
      <c r="T29" s="275">
        <f t="shared" si="32"/>
        <v>0</v>
      </c>
      <c r="U29" s="275">
        <f t="shared" si="33"/>
        <v>0</v>
      </c>
      <c r="V29" s="153">
        <f t="shared" si="34"/>
        <v>1</v>
      </c>
      <c r="W29" s="89"/>
      <c r="X29" s="214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91"/>
      <c r="BP29" s="221"/>
      <c r="BQ29" s="214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238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91"/>
      <c r="DI29" s="89"/>
      <c r="DJ29" s="214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92"/>
      <c r="FB29" s="250">
        <f t="shared" si="24"/>
        <v>0</v>
      </c>
      <c r="FC29" s="248">
        <f t="shared" si="35"/>
        <v>0</v>
      </c>
      <c r="FD29" s="243">
        <f t="shared" si="36"/>
        <v>0</v>
      </c>
      <c r="FE29" s="214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92"/>
      <c r="GW29" s="90"/>
      <c r="GX29" s="66"/>
      <c r="GY29" s="116"/>
      <c r="GZ29" s="117"/>
      <c r="HA29" s="217">
        <f t="shared" si="37"/>
        <v>1</v>
      </c>
      <c r="HB29" s="256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>
        <v>1</v>
      </c>
      <c r="IN29" s="187"/>
      <c r="IO29" s="187"/>
      <c r="IP29" s="187"/>
      <c r="IQ29" s="187"/>
      <c r="IR29" s="116"/>
      <c r="IS29" s="257"/>
      <c r="IT29" s="128"/>
      <c r="IU29" s="128"/>
      <c r="IV29" s="128"/>
    </row>
    <row r="30" spans="1:256" s="2" customFormat="1">
      <c r="A30" s="281" t="s">
        <v>97</v>
      </c>
      <c r="B30" s="283" t="s">
        <v>96</v>
      </c>
      <c r="C30" s="22">
        <f t="shared" si="16"/>
        <v>0</v>
      </c>
      <c r="D30" s="16">
        <f t="shared" si="39"/>
        <v>0</v>
      </c>
      <c r="E30" s="66">
        <f t="shared" si="18"/>
        <v>0</v>
      </c>
      <c r="F30" s="16">
        <f t="shared" si="19"/>
        <v>0</v>
      </c>
      <c r="G30" s="16">
        <f t="shared" si="20"/>
        <v>0</v>
      </c>
      <c r="H30" s="66">
        <f t="shared" si="21"/>
        <v>0</v>
      </c>
      <c r="I30" s="67">
        <f t="shared" si="22"/>
        <v>0</v>
      </c>
      <c r="J30" s="68" t="e">
        <f t="shared" si="23"/>
        <v>#DIV/0!</v>
      </c>
      <c r="K30" s="68">
        <f>ABS(I30*100/I1)</f>
        <v>0</v>
      </c>
      <c r="L30" s="67">
        <f>K1</f>
        <v>38</v>
      </c>
      <c r="M30" s="67">
        <f t="shared" si="25"/>
        <v>0</v>
      </c>
      <c r="N30" s="67">
        <f t="shared" si="26"/>
        <v>0</v>
      </c>
      <c r="O30" s="67">
        <f t="shared" si="27"/>
        <v>0</v>
      </c>
      <c r="P30" s="67">
        <f t="shared" si="28"/>
        <v>0</v>
      </c>
      <c r="Q30" s="67">
        <f t="shared" si="29"/>
        <v>0</v>
      </c>
      <c r="R30" s="274">
        <f t="shared" si="30"/>
        <v>0</v>
      </c>
      <c r="S30" s="276">
        <f t="shared" si="31"/>
        <v>0</v>
      </c>
      <c r="T30" s="275">
        <f t="shared" si="32"/>
        <v>0</v>
      </c>
      <c r="U30" s="275">
        <f t="shared" si="33"/>
        <v>0</v>
      </c>
      <c r="V30" s="153">
        <f t="shared" si="34"/>
        <v>2</v>
      </c>
      <c r="W30" s="89"/>
      <c r="X30" s="214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91"/>
      <c r="BP30" s="221"/>
      <c r="BQ30" s="214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91"/>
      <c r="DI30" s="89"/>
      <c r="DJ30" s="214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92"/>
      <c r="FB30" s="250">
        <f t="shared" si="24"/>
        <v>0</v>
      </c>
      <c r="FC30" s="248">
        <f t="shared" si="35"/>
        <v>0</v>
      </c>
      <c r="FD30" s="243">
        <f t="shared" si="36"/>
        <v>0</v>
      </c>
      <c r="FE30" s="214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92"/>
      <c r="GW30" s="90"/>
      <c r="GX30" s="66"/>
      <c r="GY30" s="66"/>
      <c r="GZ30" s="92"/>
      <c r="HA30" s="217">
        <f t="shared" si="37"/>
        <v>2</v>
      </c>
      <c r="HB30" s="256"/>
      <c r="HC30" s="187"/>
      <c r="HD30" s="187"/>
      <c r="HE30" s="187"/>
      <c r="HF30" s="187"/>
      <c r="HG30" s="187"/>
      <c r="HH30" s="187">
        <v>1</v>
      </c>
      <c r="HI30" s="187"/>
      <c r="HJ30" s="187">
        <v>1</v>
      </c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66"/>
      <c r="IS30" s="257"/>
      <c r="IT30" s="10"/>
      <c r="IU30" s="10"/>
      <c r="IV30" s="10"/>
    </row>
    <row r="31" spans="1:256">
      <c r="A31" s="281" t="s">
        <v>98</v>
      </c>
      <c r="B31" s="283" t="s">
        <v>96</v>
      </c>
      <c r="C31" s="22">
        <f t="shared" si="16"/>
        <v>0</v>
      </c>
      <c r="D31" s="16">
        <f t="shared" si="39"/>
        <v>0</v>
      </c>
      <c r="E31" s="66">
        <f t="shared" si="18"/>
        <v>0</v>
      </c>
      <c r="F31" s="16">
        <f t="shared" si="19"/>
        <v>0</v>
      </c>
      <c r="G31" s="16">
        <f t="shared" si="20"/>
        <v>0</v>
      </c>
      <c r="H31" s="66">
        <f t="shared" si="21"/>
        <v>0</v>
      </c>
      <c r="I31" s="67">
        <f t="shared" si="22"/>
        <v>0</v>
      </c>
      <c r="J31" s="68" t="e">
        <f t="shared" si="23"/>
        <v>#DIV/0!</v>
      </c>
      <c r="K31" s="68">
        <f>ABS(I31*100/I1)</f>
        <v>0</v>
      </c>
      <c r="L31" s="67">
        <f>K1</f>
        <v>38</v>
      </c>
      <c r="M31" s="67">
        <f t="shared" si="25"/>
        <v>0</v>
      </c>
      <c r="N31" s="67">
        <f t="shared" si="26"/>
        <v>0</v>
      </c>
      <c r="O31" s="67">
        <f t="shared" si="27"/>
        <v>0</v>
      </c>
      <c r="P31" s="67">
        <f t="shared" si="28"/>
        <v>0</v>
      </c>
      <c r="Q31" s="67">
        <f t="shared" si="29"/>
        <v>0</v>
      </c>
      <c r="R31" s="274">
        <f t="shared" si="30"/>
        <v>0</v>
      </c>
      <c r="S31" s="276">
        <f t="shared" si="31"/>
        <v>0</v>
      </c>
      <c r="T31" s="275">
        <f t="shared" si="32"/>
        <v>0</v>
      </c>
      <c r="U31" s="275">
        <f t="shared" si="33"/>
        <v>0</v>
      </c>
      <c r="V31" s="153">
        <f t="shared" si="34"/>
        <v>3</v>
      </c>
      <c r="W31" s="89"/>
      <c r="X31" s="214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91"/>
      <c r="BP31" s="221"/>
      <c r="BQ31" s="214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263"/>
      <c r="CZ31" s="66"/>
      <c r="DA31" s="66"/>
      <c r="DB31" s="66"/>
      <c r="DC31" s="66"/>
      <c r="DD31" s="66"/>
      <c r="DE31" s="66"/>
      <c r="DF31" s="66"/>
      <c r="DG31" s="66"/>
      <c r="DH31" s="91"/>
      <c r="DI31" s="89"/>
      <c r="DJ31" s="214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92"/>
      <c r="FB31" s="250">
        <f t="shared" si="24"/>
        <v>0</v>
      </c>
      <c r="FC31" s="248">
        <f t="shared" si="35"/>
        <v>0</v>
      </c>
      <c r="FD31" s="243">
        <f t="shared" si="36"/>
        <v>0</v>
      </c>
      <c r="FE31" s="214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92"/>
      <c r="GW31" s="90"/>
      <c r="GX31" s="66"/>
      <c r="GY31" s="116"/>
      <c r="GZ31" s="117"/>
      <c r="HA31" s="217">
        <f t="shared" si="37"/>
        <v>3</v>
      </c>
      <c r="HB31" s="112"/>
      <c r="HC31" s="66"/>
      <c r="HD31" s="66"/>
      <c r="HE31" s="66"/>
      <c r="HF31" s="66"/>
      <c r="HG31" s="66"/>
      <c r="HH31" s="66"/>
      <c r="HI31" s="66"/>
      <c r="HJ31" s="66"/>
      <c r="HK31" s="66"/>
      <c r="HL31" s="66">
        <v>1</v>
      </c>
      <c r="HM31" s="66"/>
      <c r="HN31" s="66"/>
      <c r="HO31" s="66"/>
      <c r="HP31" s="66">
        <v>2</v>
      </c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187"/>
      <c r="IL31" s="66"/>
      <c r="IM31" s="187"/>
      <c r="IN31" s="187"/>
      <c r="IO31" s="187"/>
      <c r="IP31" s="187"/>
      <c r="IQ31" s="187"/>
      <c r="IR31" s="116"/>
      <c r="IS31" s="257"/>
      <c r="IT31" s="128"/>
      <c r="IU31" s="128"/>
      <c r="IV31" s="128"/>
    </row>
    <row r="32" spans="1:256">
      <c r="A32" s="281" t="s">
        <v>99</v>
      </c>
      <c r="B32" s="283" t="s">
        <v>96</v>
      </c>
      <c r="C32" s="22">
        <f t="shared" si="16"/>
        <v>0</v>
      </c>
      <c r="D32" s="16">
        <f t="shared" si="39"/>
        <v>0</v>
      </c>
      <c r="E32" s="66">
        <f t="shared" si="18"/>
        <v>0</v>
      </c>
      <c r="F32" s="16">
        <f t="shared" si="19"/>
        <v>0</v>
      </c>
      <c r="G32" s="16">
        <f t="shared" si="20"/>
        <v>0</v>
      </c>
      <c r="H32" s="66">
        <f t="shared" si="21"/>
        <v>0</v>
      </c>
      <c r="I32" s="67">
        <f t="shared" si="22"/>
        <v>0</v>
      </c>
      <c r="J32" s="68" t="e">
        <f t="shared" si="23"/>
        <v>#DIV/0!</v>
      </c>
      <c r="K32" s="68">
        <f>ABS(I32*100/I1)</f>
        <v>0</v>
      </c>
      <c r="L32" s="67">
        <f>K1</f>
        <v>38</v>
      </c>
      <c r="M32" s="67">
        <f t="shared" si="25"/>
        <v>0</v>
      </c>
      <c r="N32" s="67">
        <f>SUM(O32:Q32)</f>
        <v>0</v>
      </c>
      <c r="O32" s="67">
        <f t="shared" si="27"/>
        <v>0</v>
      </c>
      <c r="P32" s="67">
        <f t="shared" si="28"/>
        <v>0</v>
      </c>
      <c r="Q32" s="67">
        <f t="shared" si="29"/>
        <v>0</v>
      </c>
      <c r="R32" s="274">
        <f t="shared" si="30"/>
        <v>0</v>
      </c>
      <c r="S32" s="276">
        <f t="shared" si="31"/>
        <v>0</v>
      </c>
      <c r="T32" s="275">
        <f t="shared" si="32"/>
        <v>0</v>
      </c>
      <c r="U32" s="275">
        <f t="shared" si="33"/>
        <v>0</v>
      </c>
      <c r="V32" s="153">
        <f t="shared" si="34"/>
        <v>0</v>
      </c>
      <c r="W32" s="89"/>
      <c r="X32" s="214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91"/>
      <c r="BP32" s="221"/>
      <c r="BQ32" s="214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91"/>
      <c r="DI32" s="89"/>
      <c r="DJ32" s="214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92"/>
      <c r="FB32" s="250">
        <f t="shared" si="24"/>
        <v>0</v>
      </c>
      <c r="FC32" s="248">
        <f t="shared" si="35"/>
        <v>0</v>
      </c>
      <c r="FD32" s="243">
        <f t="shared" si="36"/>
        <v>0</v>
      </c>
      <c r="FE32" s="214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92"/>
      <c r="GW32" s="90"/>
      <c r="GX32" s="66"/>
      <c r="GY32" s="116"/>
      <c r="GZ32" s="117"/>
      <c r="HA32" s="217">
        <f t="shared" si="37"/>
        <v>0</v>
      </c>
      <c r="HB32" s="112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187"/>
      <c r="IL32" s="66"/>
      <c r="IM32" s="187"/>
      <c r="IN32" s="187"/>
      <c r="IO32" s="187"/>
      <c r="IP32" s="187"/>
      <c r="IQ32" s="187"/>
      <c r="IR32" s="116"/>
      <c r="IS32" s="257"/>
      <c r="IT32" s="128"/>
      <c r="IU32" s="128"/>
      <c r="IV32" s="128"/>
    </row>
    <row r="33" spans="1:256" s="2" customFormat="1">
      <c r="A33" s="281" t="s">
        <v>100</v>
      </c>
      <c r="B33" s="283" t="s">
        <v>96</v>
      </c>
      <c r="C33" s="22">
        <f t="shared" si="16"/>
        <v>0</v>
      </c>
      <c r="D33" s="16">
        <f t="shared" si="39"/>
        <v>1</v>
      </c>
      <c r="E33" s="66">
        <f t="shared" si="18"/>
        <v>0</v>
      </c>
      <c r="F33" s="16">
        <f t="shared" si="19"/>
        <v>0</v>
      </c>
      <c r="G33" s="16">
        <f t="shared" si="20"/>
        <v>0</v>
      </c>
      <c r="H33" s="66">
        <f t="shared" si="21"/>
        <v>0</v>
      </c>
      <c r="I33" s="67">
        <f t="shared" si="22"/>
        <v>0</v>
      </c>
      <c r="J33" s="68" t="e">
        <f t="shared" si="23"/>
        <v>#DIV/0!</v>
      </c>
      <c r="K33" s="68">
        <f>ABS(I33*100/I1)</f>
        <v>0</v>
      </c>
      <c r="L33" s="67">
        <f>K1</f>
        <v>38</v>
      </c>
      <c r="M33" s="67">
        <f t="shared" si="25"/>
        <v>1</v>
      </c>
      <c r="N33" s="67">
        <f t="shared" si="26"/>
        <v>0</v>
      </c>
      <c r="O33" s="67">
        <f t="shared" si="27"/>
        <v>0</v>
      </c>
      <c r="P33" s="67">
        <f t="shared" si="28"/>
        <v>0</v>
      </c>
      <c r="Q33" s="67">
        <f t="shared" si="29"/>
        <v>0</v>
      </c>
      <c r="R33" s="274">
        <f t="shared" si="30"/>
        <v>0</v>
      </c>
      <c r="S33" s="276">
        <f t="shared" si="31"/>
        <v>0</v>
      </c>
      <c r="T33" s="275">
        <f t="shared" si="32"/>
        <v>0</v>
      </c>
      <c r="U33" s="275">
        <f t="shared" si="33"/>
        <v>0</v>
      </c>
      <c r="V33" s="153">
        <f t="shared" si="34"/>
        <v>1</v>
      </c>
      <c r="W33" s="89"/>
      <c r="X33" s="214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289" t="s">
        <v>143</v>
      </c>
      <c r="BI33" s="66"/>
      <c r="BJ33" s="66"/>
      <c r="BK33" s="66"/>
      <c r="BL33" s="66"/>
      <c r="BM33" s="66"/>
      <c r="BN33" s="66"/>
      <c r="BO33" s="91"/>
      <c r="BP33" s="221"/>
      <c r="BQ33" s="214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91"/>
      <c r="DI33" s="89"/>
      <c r="DJ33" s="214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92"/>
      <c r="FB33" s="250">
        <f t="shared" si="24"/>
        <v>0</v>
      </c>
      <c r="FC33" s="248">
        <f t="shared" si="35"/>
        <v>0</v>
      </c>
      <c r="FD33" s="243">
        <f t="shared" si="36"/>
        <v>0</v>
      </c>
      <c r="FE33" s="214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92"/>
      <c r="GW33" s="90"/>
      <c r="GX33" s="66"/>
      <c r="GY33" s="66"/>
      <c r="GZ33" s="92"/>
      <c r="HA33" s="217">
        <f t="shared" si="37"/>
        <v>1</v>
      </c>
      <c r="HB33" s="112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187"/>
      <c r="IL33" s="66">
        <v>1</v>
      </c>
      <c r="IM33" s="187"/>
      <c r="IN33" s="187"/>
      <c r="IO33" s="187"/>
      <c r="IP33" s="187"/>
      <c r="IQ33" s="187"/>
      <c r="IR33" s="66"/>
      <c r="IS33" s="257"/>
      <c r="IT33" s="10"/>
      <c r="IU33" s="10"/>
      <c r="IV33" s="10"/>
    </row>
    <row r="34" spans="1:256">
      <c r="A34" s="281" t="s">
        <v>101</v>
      </c>
      <c r="B34" s="283" t="s">
        <v>96</v>
      </c>
      <c r="C34" s="22">
        <f t="shared" si="16"/>
        <v>0</v>
      </c>
      <c r="D34" s="16">
        <f t="shared" si="39"/>
        <v>1</v>
      </c>
      <c r="E34" s="66">
        <f t="shared" si="18"/>
        <v>0</v>
      </c>
      <c r="F34" s="16">
        <f t="shared" si="19"/>
        <v>0</v>
      </c>
      <c r="G34" s="16">
        <f t="shared" si="20"/>
        <v>0</v>
      </c>
      <c r="H34" s="66">
        <f t="shared" si="21"/>
        <v>0</v>
      </c>
      <c r="I34" s="67">
        <f t="shared" si="22"/>
        <v>0</v>
      </c>
      <c r="J34" s="68" t="e">
        <f t="shared" si="23"/>
        <v>#DIV/0!</v>
      </c>
      <c r="K34" s="68">
        <f>ABS(I34*100/I1)</f>
        <v>0</v>
      </c>
      <c r="L34" s="67">
        <f>K1</f>
        <v>38</v>
      </c>
      <c r="M34" s="67">
        <f t="shared" si="25"/>
        <v>1</v>
      </c>
      <c r="N34" s="67"/>
      <c r="O34" s="67">
        <f t="shared" si="27"/>
        <v>0</v>
      </c>
      <c r="P34" s="67">
        <f t="shared" si="28"/>
        <v>0</v>
      </c>
      <c r="Q34" s="67">
        <f t="shared" si="29"/>
        <v>0</v>
      </c>
      <c r="R34" s="274">
        <f t="shared" si="30"/>
        <v>0</v>
      </c>
      <c r="S34" s="276">
        <f t="shared" si="31"/>
        <v>0</v>
      </c>
      <c r="T34" s="275">
        <f t="shared" si="32"/>
        <v>0</v>
      </c>
      <c r="U34" s="275">
        <f t="shared" si="33"/>
        <v>0</v>
      </c>
      <c r="V34" s="153">
        <f t="shared" si="34"/>
        <v>1</v>
      </c>
      <c r="W34" s="89"/>
      <c r="X34" s="214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289" t="s">
        <v>143</v>
      </c>
      <c r="BI34" s="66"/>
      <c r="BJ34" s="66"/>
      <c r="BK34" s="66"/>
      <c r="BL34" s="66"/>
      <c r="BM34" s="66"/>
      <c r="BN34" s="66"/>
      <c r="BO34" s="91"/>
      <c r="BP34" s="221"/>
      <c r="BQ34" s="214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91"/>
      <c r="DI34" s="89"/>
      <c r="DJ34" s="214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92"/>
      <c r="FB34" s="250">
        <f t="shared" si="24"/>
        <v>0</v>
      </c>
      <c r="FC34" s="248">
        <f t="shared" si="35"/>
        <v>0</v>
      </c>
      <c r="FD34" s="243">
        <f t="shared" si="36"/>
        <v>0</v>
      </c>
      <c r="FE34" s="214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92"/>
      <c r="GW34" s="90"/>
      <c r="GX34" s="66"/>
      <c r="GY34" s="116"/>
      <c r="GZ34" s="117"/>
      <c r="HA34" s="217">
        <f t="shared" si="37"/>
        <v>1</v>
      </c>
      <c r="HB34" s="112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>
        <v>1</v>
      </c>
      <c r="IF34" s="66"/>
      <c r="IG34" s="66"/>
      <c r="IH34" s="66"/>
      <c r="II34" s="66"/>
      <c r="IJ34" s="66"/>
      <c r="IK34" s="187"/>
      <c r="IL34" s="187"/>
      <c r="IM34" s="187"/>
      <c r="IN34" s="187"/>
      <c r="IO34" s="187"/>
      <c r="IP34" s="187"/>
      <c r="IQ34" s="187"/>
      <c r="IR34" s="116"/>
      <c r="IS34" s="257"/>
      <c r="IT34" s="128"/>
      <c r="IU34" s="128"/>
      <c r="IV34" s="128"/>
    </row>
    <row r="35" spans="1:256">
      <c r="A35" s="281" t="s">
        <v>102</v>
      </c>
      <c r="B35" s="283" t="s">
        <v>96</v>
      </c>
      <c r="C35" s="22">
        <f>COUNT(BQ35:DH35)</f>
        <v>0</v>
      </c>
      <c r="D35" s="16">
        <f t="shared" si="39"/>
        <v>0</v>
      </c>
      <c r="E35" s="66">
        <f>COUNTIF(BQ35:DH35,90)</f>
        <v>0</v>
      </c>
      <c r="F35" s="16">
        <f t="shared" si="19"/>
        <v>0</v>
      </c>
      <c r="G35" s="16">
        <f t="shared" si="20"/>
        <v>0</v>
      </c>
      <c r="H35" s="66">
        <f>COUNTIF(BQ35:DH35,"S")</f>
        <v>0</v>
      </c>
      <c r="I35" s="67">
        <f>SUM(BQ35:DH35)</f>
        <v>0</v>
      </c>
      <c r="J35" s="68" t="e">
        <f t="shared" si="23"/>
        <v>#DIV/0!</v>
      </c>
      <c r="K35" s="68">
        <f>ABS(I35*100/I1)</f>
        <v>0</v>
      </c>
      <c r="L35" s="67">
        <f>K1</f>
        <v>38</v>
      </c>
      <c r="M35" s="67">
        <f t="shared" si="25"/>
        <v>0</v>
      </c>
      <c r="N35" s="67"/>
      <c r="O35" s="67">
        <f t="shared" si="27"/>
        <v>0</v>
      </c>
      <c r="P35" s="67">
        <f t="shared" si="28"/>
        <v>0</v>
      </c>
      <c r="Q35" s="67">
        <f t="shared" si="29"/>
        <v>0</v>
      </c>
      <c r="R35" s="274">
        <f t="shared" si="30"/>
        <v>0</v>
      </c>
      <c r="S35" s="276">
        <f t="shared" si="31"/>
        <v>0</v>
      </c>
      <c r="T35" s="275">
        <f t="shared" si="32"/>
        <v>0</v>
      </c>
      <c r="U35" s="275">
        <f t="shared" si="33"/>
        <v>0</v>
      </c>
      <c r="V35" s="153">
        <f t="shared" si="34"/>
        <v>8</v>
      </c>
      <c r="W35" s="89"/>
      <c r="X35" s="214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91"/>
      <c r="BP35" s="221"/>
      <c r="BQ35" s="214"/>
      <c r="BR35" s="66"/>
      <c r="BS35" s="66"/>
      <c r="BT35" s="66"/>
      <c r="BU35" s="66"/>
      <c r="BV35" s="66"/>
      <c r="BW35" s="66"/>
      <c r="BX35" s="66"/>
      <c r="BY35" s="66"/>
      <c r="BZ35" s="263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91"/>
      <c r="DI35" s="89"/>
      <c r="DJ35" s="214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92"/>
      <c r="FB35" s="250">
        <f t="shared" si="24"/>
        <v>0</v>
      </c>
      <c r="FC35" s="248">
        <f t="shared" si="35"/>
        <v>0</v>
      </c>
      <c r="FD35" s="243">
        <f t="shared" si="36"/>
        <v>0</v>
      </c>
      <c r="FE35" s="214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92"/>
      <c r="GW35" s="90"/>
      <c r="GX35" s="66"/>
      <c r="GY35" s="116"/>
      <c r="GZ35" s="117"/>
      <c r="HA35" s="217">
        <f t="shared" si="37"/>
        <v>8</v>
      </c>
      <c r="HB35" s="112"/>
      <c r="HC35" s="66"/>
      <c r="HD35" s="66">
        <v>2</v>
      </c>
      <c r="HE35" s="66"/>
      <c r="HF35" s="66"/>
      <c r="HG35" s="66"/>
      <c r="HH35" s="66"/>
      <c r="HI35" s="66"/>
      <c r="HJ35" s="66"/>
      <c r="HK35" s="66"/>
      <c r="HL35" s="66"/>
      <c r="HM35" s="66"/>
      <c r="HN35" s="66">
        <v>1</v>
      </c>
      <c r="HO35" s="66"/>
      <c r="HP35" s="66">
        <v>1</v>
      </c>
      <c r="HQ35" s="66"/>
      <c r="HR35" s="66">
        <v>1</v>
      </c>
      <c r="HS35" s="66"/>
      <c r="HT35" s="66"/>
      <c r="HU35" s="66"/>
      <c r="HV35" s="66"/>
      <c r="HW35" s="66"/>
      <c r="HX35" s="66"/>
      <c r="HY35" s="66">
        <v>1</v>
      </c>
      <c r="HZ35" s="66"/>
      <c r="IA35" s="66">
        <v>1</v>
      </c>
      <c r="IB35" s="66"/>
      <c r="IC35" s="66">
        <v>1</v>
      </c>
      <c r="ID35" s="66"/>
      <c r="IE35" s="66"/>
      <c r="IF35" s="66"/>
      <c r="IG35" s="66"/>
      <c r="IH35" s="66"/>
      <c r="II35" s="66"/>
      <c r="IJ35" s="66"/>
      <c r="IK35" s="187"/>
      <c r="IL35" s="187"/>
      <c r="IM35" s="187"/>
      <c r="IN35" s="187"/>
      <c r="IO35" s="187"/>
      <c r="IP35" s="187"/>
      <c r="IQ35" s="187"/>
      <c r="IR35" s="116"/>
      <c r="IS35" s="257"/>
      <c r="IT35" s="128"/>
      <c r="IU35" s="128"/>
      <c r="IV35" s="128"/>
    </row>
    <row r="36" spans="1:256" s="2" customFormat="1">
      <c r="A36" s="223" t="s">
        <v>103</v>
      </c>
      <c r="B36" s="91"/>
      <c r="C36" s="22">
        <f t="shared" si="16"/>
        <v>0</v>
      </c>
      <c r="D36" s="16">
        <f t="shared" si="39"/>
        <v>0</v>
      </c>
      <c r="E36" s="66">
        <f t="shared" si="18"/>
        <v>0</v>
      </c>
      <c r="F36" s="16">
        <f t="shared" si="19"/>
        <v>0</v>
      </c>
      <c r="G36" s="16">
        <f t="shared" si="20"/>
        <v>0</v>
      </c>
      <c r="H36" s="66">
        <f t="shared" si="21"/>
        <v>0</v>
      </c>
      <c r="I36" s="67">
        <f t="shared" si="22"/>
        <v>0</v>
      </c>
      <c r="J36" s="68" t="e">
        <f t="shared" si="23"/>
        <v>#DIV/0!</v>
      </c>
      <c r="K36" s="68">
        <f>ABS(I36*100/I1)</f>
        <v>0</v>
      </c>
      <c r="L36" s="67">
        <f>K1</f>
        <v>38</v>
      </c>
      <c r="M36" s="67">
        <f t="shared" si="25"/>
        <v>0</v>
      </c>
      <c r="N36" s="67"/>
      <c r="O36" s="67">
        <f t="shared" si="27"/>
        <v>0</v>
      </c>
      <c r="P36" s="67">
        <f t="shared" si="28"/>
        <v>0</v>
      </c>
      <c r="Q36" s="67">
        <f t="shared" si="29"/>
        <v>0</v>
      </c>
      <c r="R36" s="274">
        <f t="shared" si="30"/>
        <v>0</v>
      </c>
      <c r="S36" s="276">
        <f t="shared" si="31"/>
        <v>0</v>
      </c>
      <c r="T36" s="275">
        <f t="shared" si="32"/>
        <v>0</v>
      </c>
      <c r="U36" s="275">
        <f t="shared" si="33"/>
        <v>0</v>
      </c>
      <c r="V36" s="153">
        <f t="shared" si="34"/>
        <v>0</v>
      </c>
      <c r="W36" s="89"/>
      <c r="X36" s="214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91"/>
      <c r="BP36" s="221"/>
      <c r="BQ36" s="214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91"/>
      <c r="DI36" s="89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66"/>
      <c r="FA36" s="69"/>
      <c r="FB36" s="250">
        <f t="shared" si="24"/>
        <v>0</v>
      </c>
      <c r="FC36" s="248">
        <f t="shared" si="35"/>
        <v>0</v>
      </c>
      <c r="FD36" s="243">
        <f t="shared" si="36"/>
        <v>0</v>
      </c>
      <c r="FE36" s="214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92"/>
      <c r="GW36" s="90"/>
      <c r="GX36" s="66"/>
      <c r="GY36" s="66"/>
      <c r="GZ36" s="92"/>
      <c r="HA36" s="217">
        <f t="shared" si="37"/>
        <v>0</v>
      </c>
      <c r="HB36" s="256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66"/>
      <c r="IS36" s="257"/>
      <c r="IT36" s="10"/>
      <c r="IU36" s="10"/>
      <c r="IV36" s="10"/>
    </row>
    <row r="37" spans="1:256">
      <c r="A37" s="281" t="s">
        <v>104</v>
      </c>
      <c r="B37" s="91"/>
      <c r="C37" s="22">
        <f t="shared" si="16"/>
        <v>0</v>
      </c>
      <c r="D37" s="16">
        <f t="shared" si="39"/>
        <v>1</v>
      </c>
      <c r="E37" s="66">
        <f t="shared" si="18"/>
        <v>0</v>
      </c>
      <c r="F37" s="16">
        <f t="shared" si="19"/>
        <v>0</v>
      </c>
      <c r="G37" s="16">
        <f t="shared" si="20"/>
        <v>0</v>
      </c>
      <c r="H37" s="66">
        <f t="shared" si="21"/>
        <v>0</v>
      </c>
      <c r="I37" s="67">
        <f t="shared" si="22"/>
        <v>0</v>
      </c>
      <c r="J37" s="68" t="e">
        <f t="shared" si="23"/>
        <v>#DIV/0!</v>
      </c>
      <c r="K37" s="68">
        <f>ABS(I37*100/I1)</f>
        <v>0</v>
      </c>
      <c r="L37" s="67">
        <f>K1</f>
        <v>38</v>
      </c>
      <c r="M37" s="67">
        <f t="shared" si="25"/>
        <v>1</v>
      </c>
      <c r="N37" s="67"/>
      <c r="O37" s="67">
        <f t="shared" si="27"/>
        <v>0</v>
      </c>
      <c r="P37" s="67">
        <f t="shared" si="28"/>
        <v>0</v>
      </c>
      <c r="Q37" s="67">
        <f t="shared" si="29"/>
        <v>0</v>
      </c>
      <c r="R37" s="274">
        <f t="shared" si="30"/>
        <v>0</v>
      </c>
      <c r="S37" s="276">
        <f t="shared" si="31"/>
        <v>0</v>
      </c>
      <c r="T37" s="275">
        <f t="shared" si="32"/>
        <v>0</v>
      </c>
      <c r="U37" s="275">
        <f t="shared" si="33"/>
        <v>0</v>
      </c>
      <c r="V37" s="153">
        <f t="shared" si="34"/>
        <v>1</v>
      </c>
      <c r="W37" s="89"/>
      <c r="X37" s="214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289" t="s">
        <v>143</v>
      </c>
      <c r="BI37" s="66"/>
      <c r="BJ37" s="66"/>
      <c r="BK37" s="66"/>
      <c r="BL37" s="66"/>
      <c r="BM37" s="66"/>
      <c r="BN37" s="66"/>
      <c r="BO37" s="91"/>
      <c r="BP37" s="221"/>
      <c r="BQ37" s="214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91"/>
      <c r="DI37" s="89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66"/>
      <c r="FA37" s="69"/>
      <c r="FB37" s="250">
        <f t="shared" si="24"/>
        <v>0</v>
      </c>
      <c r="FC37" s="248">
        <f t="shared" si="35"/>
        <v>0</v>
      </c>
      <c r="FD37" s="243">
        <f t="shared" si="36"/>
        <v>0</v>
      </c>
      <c r="FE37" s="214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92"/>
      <c r="GW37" s="90"/>
      <c r="GX37" s="66"/>
      <c r="GY37" s="116"/>
      <c r="GZ37" s="117"/>
      <c r="HA37" s="217">
        <f t="shared" si="37"/>
        <v>1</v>
      </c>
      <c r="HB37" s="256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>
        <v>1</v>
      </c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16"/>
      <c r="IS37" s="257"/>
      <c r="IT37" s="128"/>
      <c r="IU37" s="128"/>
      <c r="IV37" s="128"/>
    </row>
    <row r="38" spans="1:256" s="2" customFormat="1">
      <c r="A38" s="281" t="s">
        <v>105</v>
      </c>
      <c r="B38" s="91"/>
      <c r="C38" s="22">
        <f t="shared" si="16"/>
        <v>0</v>
      </c>
      <c r="D38" s="16">
        <f>COUNTIF(X38:BO38,"T")</f>
        <v>0</v>
      </c>
      <c r="E38" s="66">
        <f t="shared" si="18"/>
        <v>0</v>
      </c>
      <c r="F38" s="16">
        <f t="shared" si="19"/>
        <v>0</v>
      </c>
      <c r="G38" s="16">
        <f t="shared" si="20"/>
        <v>0</v>
      </c>
      <c r="H38" s="66">
        <f t="shared" si="21"/>
        <v>0</v>
      </c>
      <c r="I38" s="67">
        <f t="shared" si="22"/>
        <v>0</v>
      </c>
      <c r="J38" s="68" t="e">
        <f t="shared" si="23"/>
        <v>#DIV/0!</v>
      </c>
      <c r="K38" s="68">
        <f>ABS(I38*100/I1)</f>
        <v>0</v>
      </c>
      <c r="L38" s="67">
        <f>K1</f>
        <v>38</v>
      </c>
      <c r="M38" s="67">
        <f t="shared" si="25"/>
        <v>0</v>
      </c>
      <c r="N38" s="67"/>
      <c r="O38" s="67">
        <f t="shared" si="27"/>
        <v>0</v>
      </c>
      <c r="P38" s="67">
        <f t="shared" si="28"/>
        <v>0</v>
      </c>
      <c r="Q38" s="67">
        <f t="shared" si="29"/>
        <v>0</v>
      </c>
      <c r="R38" s="274">
        <f t="shared" si="30"/>
        <v>0</v>
      </c>
      <c r="S38" s="276">
        <f t="shared" si="31"/>
        <v>0</v>
      </c>
      <c r="T38" s="275">
        <f t="shared" si="32"/>
        <v>0</v>
      </c>
      <c r="U38" s="275">
        <f t="shared" si="33"/>
        <v>0</v>
      </c>
      <c r="V38" s="153">
        <f t="shared" si="34"/>
        <v>0</v>
      </c>
      <c r="W38" s="89"/>
      <c r="X38" s="214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91"/>
      <c r="BP38" s="221"/>
      <c r="BQ38" s="214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91"/>
      <c r="DI38" s="89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66"/>
      <c r="FA38" s="69"/>
      <c r="FB38" s="250">
        <f t="shared" si="24"/>
        <v>0</v>
      </c>
      <c r="FC38" s="248">
        <f t="shared" si="35"/>
        <v>0</v>
      </c>
      <c r="FD38" s="243">
        <f t="shared" si="36"/>
        <v>0</v>
      </c>
      <c r="FE38" s="214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92"/>
      <c r="GW38" s="90"/>
      <c r="GX38" s="66"/>
      <c r="GY38" s="66"/>
      <c r="GZ38" s="92"/>
      <c r="HA38" s="217">
        <f t="shared" si="37"/>
        <v>0</v>
      </c>
      <c r="HB38" s="256"/>
      <c r="HC38" s="187"/>
      <c r="HD38" s="187"/>
      <c r="HE38" s="187"/>
      <c r="HF38" s="187"/>
      <c r="HG38" s="18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7"/>
      <c r="HR38" s="187"/>
      <c r="HS38" s="187"/>
      <c r="HT38" s="187"/>
      <c r="HU38" s="18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7"/>
      <c r="IF38" s="187"/>
      <c r="IG38" s="187"/>
      <c r="IH38" s="187"/>
      <c r="II38" s="187"/>
      <c r="IJ38" s="187"/>
      <c r="IK38" s="187"/>
      <c r="IL38" s="187"/>
      <c r="IM38" s="187"/>
      <c r="IN38" s="187"/>
      <c r="IO38" s="187"/>
      <c r="IP38" s="187"/>
      <c r="IQ38" s="187"/>
      <c r="IR38" s="66"/>
      <c r="IS38" s="257"/>
      <c r="IT38" s="10"/>
      <c r="IU38" s="10"/>
      <c r="IV38" s="10"/>
    </row>
    <row r="39" spans="1:256" s="2" customFormat="1">
      <c r="A39" s="281" t="s">
        <v>106</v>
      </c>
      <c r="B39" s="91"/>
      <c r="C39" s="22">
        <f t="shared" si="16"/>
        <v>0</v>
      </c>
      <c r="D39" s="16">
        <f t="shared" ref="D39:D61" si="40">COUNTIF(X39:BO39,"T")</f>
        <v>0</v>
      </c>
      <c r="E39" s="66">
        <f t="shared" si="18"/>
        <v>0</v>
      </c>
      <c r="F39" s="16">
        <f t="shared" si="19"/>
        <v>0</v>
      </c>
      <c r="G39" s="16">
        <f t="shared" si="20"/>
        <v>0</v>
      </c>
      <c r="H39" s="66">
        <f t="shared" si="21"/>
        <v>0</v>
      </c>
      <c r="I39" s="67">
        <f t="shared" si="22"/>
        <v>0</v>
      </c>
      <c r="J39" s="68" t="e">
        <f t="shared" si="23"/>
        <v>#DIV/0!</v>
      </c>
      <c r="K39" s="68">
        <f>ABS(I39*100/I1)</f>
        <v>0</v>
      </c>
      <c r="L39" s="67">
        <f>K1</f>
        <v>38</v>
      </c>
      <c r="M39" s="67">
        <f t="shared" si="25"/>
        <v>1</v>
      </c>
      <c r="N39" s="67"/>
      <c r="O39" s="67">
        <f t="shared" si="27"/>
        <v>0</v>
      </c>
      <c r="P39" s="67">
        <f t="shared" si="28"/>
        <v>0</v>
      </c>
      <c r="Q39" s="67">
        <f t="shared" si="29"/>
        <v>0</v>
      </c>
      <c r="R39" s="274">
        <f t="shared" si="30"/>
        <v>0</v>
      </c>
      <c r="S39" s="276">
        <f t="shared" si="31"/>
        <v>0</v>
      </c>
      <c r="T39" s="275">
        <f t="shared" si="32"/>
        <v>0</v>
      </c>
      <c r="U39" s="275">
        <f t="shared" si="33"/>
        <v>0</v>
      </c>
      <c r="V39" s="153">
        <f t="shared" si="34"/>
        <v>0</v>
      </c>
      <c r="W39" s="89"/>
      <c r="X39" s="214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289" t="s">
        <v>145</v>
      </c>
      <c r="BI39" s="66"/>
      <c r="BJ39" s="66"/>
      <c r="BK39" s="66"/>
      <c r="BL39" s="66"/>
      <c r="BM39" s="66"/>
      <c r="BN39" s="66"/>
      <c r="BO39" s="91"/>
      <c r="BP39" s="221"/>
      <c r="BQ39" s="214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91"/>
      <c r="DI39" s="89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66"/>
      <c r="EB39" s="90"/>
      <c r="EC39" s="90"/>
      <c r="ED39" s="90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9"/>
      <c r="EZ39" s="66"/>
      <c r="FA39" s="69"/>
      <c r="FB39" s="250">
        <f t="shared" si="24"/>
        <v>0</v>
      </c>
      <c r="FC39" s="248">
        <f t="shared" si="35"/>
        <v>0</v>
      </c>
      <c r="FD39" s="243">
        <f t="shared" si="36"/>
        <v>0</v>
      </c>
      <c r="FE39" s="214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92"/>
      <c r="GW39" s="90"/>
      <c r="GX39" s="66"/>
      <c r="GY39" s="66"/>
      <c r="GZ39" s="92"/>
      <c r="HA39" s="217">
        <f t="shared" si="37"/>
        <v>0</v>
      </c>
      <c r="HB39" s="256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87"/>
      <c r="IJ39" s="187"/>
      <c r="IK39" s="187"/>
      <c r="IL39" s="187"/>
      <c r="IM39" s="187"/>
      <c r="IN39" s="187"/>
      <c r="IO39" s="187"/>
      <c r="IP39" s="187"/>
      <c r="IQ39" s="187"/>
      <c r="IR39" s="66"/>
      <c r="IS39" s="257"/>
      <c r="IT39" s="10"/>
      <c r="IU39" s="10"/>
      <c r="IV39" s="10"/>
    </row>
    <row r="40" spans="1:256" s="2" customFormat="1">
      <c r="A40" s="281" t="s">
        <v>107</v>
      </c>
      <c r="B40" s="91"/>
      <c r="C40" s="22">
        <f t="shared" si="16"/>
        <v>0</v>
      </c>
      <c r="D40" s="16">
        <f t="shared" si="40"/>
        <v>0</v>
      </c>
      <c r="E40" s="66">
        <f t="shared" si="18"/>
        <v>0</v>
      </c>
      <c r="F40" s="16">
        <f t="shared" si="19"/>
        <v>0</v>
      </c>
      <c r="G40" s="16">
        <f t="shared" si="20"/>
        <v>0</v>
      </c>
      <c r="H40" s="66">
        <f t="shared" si="21"/>
        <v>0</v>
      </c>
      <c r="I40" s="67">
        <f t="shared" si="22"/>
        <v>0</v>
      </c>
      <c r="J40" s="68" t="e">
        <f t="shared" si="23"/>
        <v>#DIV/0!</v>
      </c>
      <c r="K40" s="68">
        <f>ABS(I40*100/I1)</f>
        <v>0</v>
      </c>
      <c r="L40" s="67">
        <f>K1</f>
        <v>38</v>
      </c>
      <c r="M40" s="67">
        <f t="shared" si="25"/>
        <v>0</v>
      </c>
      <c r="N40" s="67">
        <f>SUM(O40:Q40)</f>
        <v>0</v>
      </c>
      <c r="O40" s="67">
        <f t="shared" si="27"/>
        <v>0</v>
      </c>
      <c r="P40" s="67">
        <f t="shared" si="28"/>
        <v>0</v>
      </c>
      <c r="Q40" s="67">
        <f t="shared" si="29"/>
        <v>0</v>
      </c>
      <c r="R40" s="274">
        <f t="shared" si="30"/>
        <v>0</v>
      </c>
      <c r="S40" s="276">
        <f t="shared" si="31"/>
        <v>0</v>
      </c>
      <c r="T40" s="275">
        <f t="shared" si="32"/>
        <v>0</v>
      </c>
      <c r="U40" s="275">
        <f t="shared" si="33"/>
        <v>0</v>
      </c>
      <c r="V40" s="153">
        <f t="shared" si="34"/>
        <v>4</v>
      </c>
      <c r="W40" s="89"/>
      <c r="X40" s="214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91"/>
      <c r="BP40" s="221"/>
      <c r="BQ40" s="214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91"/>
      <c r="DI40" s="89"/>
      <c r="DJ40" s="90"/>
      <c r="DK40" s="90"/>
      <c r="DL40" s="90"/>
      <c r="DM40" s="90"/>
      <c r="DN40" s="90"/>
      <c r="DO40" s="90"/>
      <c r="DP40" s="90"/>
      <c r="DQ40" s="90"/>
      <c r="DR40" s="90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9"/>
      <c r="EZ40" s="66"/>
      <c r="FA40" s="69"/>
      <c r="FB40" s="250">
        <f t="shared" si="24"/>
        <v>0</v>
      </c>
      <c r="FC40" s="248">
        <f t="shared" si="35"/>
        <v>0</v>
      </c>
      <c r="FD40" s="243">
        <f t="shared" si="36"/>
        <v>0</v>
      </c>
      <c r="FE40" s="214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92"/>
      <c r="GW40" s="90"/>
      <c r="GX40" s="66"/>
      <c r="GY40" s="66"/>
      <c r="GZ40" s="92"/>
      <c r="HA40" s="217">
        <f t="shared" si="37"/>
        <v>4</v>
      </c>
      <c r="HB40" s="256"/>
      <c r="HC40" s="187"/>
      <c r="HD40" s="187"/>
      <c r="HE40" s="187"/>
      <c r="HF40" s="187"/>
      <c r="HG40" s="187"/>
      <c r="HH40" s="187"/>
      <c r="HI40" s="187"/>
      <c r="HJ40" s="187"/>
      <c r="HK40" s="187">
        <v>1</v>
      </c>
      <c r="HL40" s="187"/>
      <c r="HM40" s="187"/>
      <c r="HN40" s="187"/>
      <c r="HO40" s="187"/>
      <c r="HP40" s="187"/>
      <c r="HQ40" s="187"/>
      <c r="HR40" s="187"/>
      <c r="HS40" s="187"/>
      <c r="HT40" s="187"/>
      <c r="HU40" s="187"/>
      <c r="HV40" s="187">
        <v>1</v>
      </c>
      <c r="HW40" s="187">
        <v>1</v>
      </c>
      <c r="HX40" s="187"/>
      <c r="HY40" s="187"/>
      <c r="HZ40" s="187"/>
      <c r="IA40" s="187"/>
      <c r="IB40" s="187"/>
      <c r="IC40" s="187"/>
      <c r="ID40" s="187"/>
      <c r="IE40" s="187"/>
      <c r="IF40" s="187">
        <v>1</v>
      </c>
      <c r="IG40" s="187"/>
      <c r="IH40" s="187"/>
      <c r="II40" s="187"/>
      <c r="IJ40" s="187"/>
      <c r="IK40" s="187"/>
      <c r="IL40" s="187"/>
      <c r="IM40" s="187"/>
      <c r="IN40" s="187"/>
      <c r="IO40" s="187"/>
      <c r="IP40" s="187"/>
      <c r="IQ40" s="187"/>
      <c r="IR40" s="66"/>
      <c r="IS40" s="257"/>
      <c r="IT40" s="10"/>
      <c r="IU40" s="10"/>
      <c r="IV40" s="10"/>
    </row>
    <row r="41" spans="1:256" s="2" customFormat="1">
      <c r="A41" s="223" t="s">
        <v>108</v>
      </c>
      <c r="B41" s="91"/>
      <c r="C41" s="22">
        <f t="shared" ref="C41:C59" si="41">COUNT(BQ41:DH41)</f>
        <v>0</v>
      </c>
      <c r="D41" s="16">
        <f t="shared" si="40"/>
        <v>0</v>
      </c>
      <c r="E41" s="66">
        <f t="shared" ref="E41:E59" si="42">COUNTIF(BQ41:DH41,90)</f>
        <v>0</v>
      </c>
      <c r="F41" s="16">
        <f t="shared" ref="F41:F59" si="43">COUNTIF(DJ41:FA41,"I")</f>
        <v>0</v>
      </c>
      <c r="G41" s="16">
        <f t="shared" ref="G41:G59" si="44">COUNTIF(DJ41:FA41,"E")</f>
        <v>0</v>
      </c>
      <c r="H41" s="66">
        <f t="shared" ref="H41:H61" si="45">COUNTIF(BQ41:DH41,"S")</f>
        <v>0</v>
      </c>
      <c r="I41" s="67">
        <f t="shared" ref="I41:I59" si="46">SUM(BQ41:DH41)</f>
        <v>0</v>
      </c>
      <c r="J41" s="68" t="e">
        <f t="shared" si="23"/>
        <v>#DIV/0!</v>
      </c>
      <c r="K41" s="68">
        <f>ABS(I41*100/I1)</f>
        <v>0</v>
      </c>
      <c r="L41" s="67">
        <f>K1</f>
        <v>38</v>
      </c>
      <c r="M41" s="67">
        <f t="shared" si="25"/>
        <v>0</v>
      </c>
      <c r="N41" s="67">
        <f>SUM(O41:Q41)</f>
        <v>0</v>
      </c>
      <c r="O41" s="67">
        <f t="shared" si="27"/>
        <v>0</v>
      </c>
      <c r="P41" s="67">
        <f t="shared" si="28"/>
        <v>0</v>
      </c>
      <c r="Q41" s="67">
        <f t="shared" si="29"/>
        <v>0</v>
      </c>
      <c r="R41" s="274">
        <f t="shared" si="30"/>
        <v>0</v>
      </c>
      <c r="S41" s="276">
        <f t="shared" si="31"/>
        <v>0</v>
      </c>
      <c r="T41" s="275">
        <f t="shared" si="32"/>
        <v>0</v>
      </c>
      <c r="U41" s="275">
        <f t="shared" si="33"/>
        <v>0</v>
      </c>
      <c r="V41" s="153">
        <f t="shared" si="34"/>
        <v>0</v>
      </c>
      <c r="W41" s="89"/>
      <c r="X41" s="214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91"/>
      <c r="BP41" s="221"/>
      <c r="BQ41" s="214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91"/>
      <c r="DI41" s="89"/>
      <c r="DJ41" s="90"/>
      <c r="DK41" s="90"/>
      <c r="DL41" s="90"/>
      <c r="DM41" s="90"/>
      <c r="DN41" s="90"/>
      <c r="DO41" s="90"/>
      <c r="DP41" s="66"/>
      <c r="DQ41" s="66"/>
      <c r="DR41" s="90"/>
      <c r="DS41" s="90"/>
      <c r="DT41" s="90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9"/>
      <c r="EZ41" s="66"/>
      <c r="FA41" s="69"/>
      <c r="FB41" s="250">
        <f t="shared" si="24"/>
        <v>0</v>
      </c>
      <c r="FC41" s="248">
        <f t="shared" si="35"/>
        <v>0</v>
      </c>
      <c r="FD41" s="243">
        <f t="shared" si="36"/>
        <v>0</v>
      </c>
      <c r="FE41" s="214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92"/>
      <c r="HA41" s="217">
        <f t="shared" si="37"/>
        <v>0</v>
      </c>
      <c r="HB41" s="256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66"/>
      <c r="IS41" s="92"/>
      <c r="IT41" s="10"/>
      <c r="IU41" s="10"/>
      <c r="IV41" s="10"/>
    </row>
    <row r="42" spans="1:256" s="2" customFormat="1">
      <c r="A42" s="223" t="s">
        <v>144</v>
      </c>
      <c r="B42" s="91"/>
      <c r="C42" s="22">
        <f t="shared" si="41"/>
        <v>0</v>
      </c>
      <c r="D42" s="16">
        <f t="shared" si="40"/>
        <v>1</v>
      </c>
      <c r="E42" s="66">
        <f t="shared" si="42"/>
        <v>0</v>
      </c>
      <c r="F42" s="16">
        <f t="shared" si="43"/>
        <v>0</v>
      </c>
      <c r="G42" s="16">
        <f t="shared" si="44"/>
        <v>0</v>
      </c>
      <c r="H42" s="66">
        <f t="shared" si="45"/>
        <v>0</v>
      </c>
      <c r="I42" s="67">
        <f t="shared" si="46"/>
        <v>0</v>
      </c>
      <c r="J42" s="68" t="e">
        <f t="shared" si="23"/>
        <v>#DIV/0!</v>
      </c>
      <c r="K42" s="68">
        <f>ABS(I42*100/I1)</f>
        <v>0</v>
      </c>
      <c r="L42" s="67">
        <f>K1</f>
        <v>38</v>
      </c>
      <c r="M42" s="67">
        <f t="shared" si="25"/>
        <v>1</v>
      </c>
      <c r="N42" s="67">
        <f>SUM(O42:Q42)</f>
        <v>0</v>
      </c>
      <c r="O42" s="67">
        <f t="shared" si="27"/>
        <v>0</v>
      </c>
      <c r="P42" s="67">
        <f t="shared" si="28"/>
        <v>0</v>
      </c>
      <c r="Q42" s="67">
        <f t="shared" si="29"/>
        <v>0</v>
      </c>
      <c r="R42" s="274">
        <f t="shared" si="30"/>
        <v>0</v>
      </c>
      <c r="S42" s="276">
        <f t="shared" si="31"/>
        <v>0</v>
      </c>
      <c r="T42" s="275">
        <f t="shared" si="32"/>
        <v>0</v>
      </c>
      <c r="U42" s="275">
        <f t="shared" si="33"/>
        <v>0</v>
      </c>
      <c r="V42" s="153">
        <f t="shared" si="34"/>
        <v>0</v>
      </c>
      <c r="W42" s="89"/>
      <c r="X42" s="214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289" t="s">
        <v>143</v>
      </c>
      <c r="BI42" s="66"/>
      <c r="BJ42" s="66"/>
      <c r="BK42" s="66"/>
      <c r="BL42" s="66"/>
      <c r="BM42" s="66"/>
      <c r="BN42" s="66"/>
      <c r="BO42" s="91"/>
      <c r="BP42" s="221"/>
      <c r="BQ42" s="66"/>
      <c r="BR42" s="66"/>
      <c r="BS42" s="66"/>
      <c r="BT42" s="66"/>
      <c r="BU42" s="66"/>
      <c r="BV42" s="66"/>
      <c r="BW42" s="66"/>
      <c r="BX42" s="90"/>
      <c r="BY42" s="90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9"/>
      <c r="DG42" s="66"/>
      <c r="DH42" s="91"/>
      <c r="DI42" s="89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9"/>
      <c r="EZ42" s="66"/>
      <c r="FA42" s="69"/>
      <c r="FB42" s="250">
        <f t="shared" si="24"/>
        <v>0</v>
      </c>
      <c r="FC42" s="248">
        <f t="shared" si="35"/>
        <v>0</v>
      </c>
      <c r="FD42" s="243">
        <f t="shared" si="36"/>
        <v>0</v>
      </c>
      <c r="FE42" s="214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92"/>
      <c r="HA42" s="217">
        <f t="shared" si="37"/>
        <v>0</v>
      </c>
      <c r="HB42" s="256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66"/>
      <c r="IS42" s="92"/>
      <c r="IT42" s="10"/>
      <c r="IU42" s="10"/>
      <c r="IV42" s="10"/>
    </row>
    <row r="43" spans="1:256" s="2" customFormat="1">
      <c r="A43" s="281" t="s">
        <v>146</v>
      </c>
      <c r="B43" s="91"/>
      <c r="C43" s="22">
        <f t="shared" si="41"/>
        <v>0</v>
      </c>
      <c r="D43" s="16">
        <f t="shared" si="40"/>
        <v>0</v>
      </c>
      <c r="E43" s="66">
        <f t="shared" si="42"/>
        <v>0</v>
      </c>
      <c r="F43" s="16">
        <f t="shared" si="43"/>
        <v>0</v>
      </c>
      <c r="G43" s="16">
        <f t="shared" si="44"/>
        <v>0</v>
      </c>
      <c r="H43" s="66">
        <f t="shared" si="45"/>
        <v>0</v>
      </c>
      <c r="I43" s="67">
        <f t="shared" si="46"/>
        <v>0</v>
      </c>
      <c r="J43" s="68" t="e">
        <f t="shared" si="23"/>
        <v>#DIV/0!</v>
      </c>
      <c r="K43" s="68">
        <f>ABS(I43*100/I1)</f>
        <v>0</v>
      </c>
      <c r="L43" s="67">
        <f>K1</f>
        <v>38</v>
      </c>
      <c r="M43" s="67">
        <f t="shared" si="25"/>
        <v>1</v>
      </c>
      <c r="N43" s="67">
        <f>SUM(O43:Q43)</f>
        <v>0</v>
      </c>
      <c r="O43" s="67">
        <f t="shared" si="27"/>
        <v>0</v>
      </c>
      <c r="P43" s="67">
        <f t="shared" si="28"/>
        <v>0</v>
      </c>
      <c r="Q43" s="67">
        <f t="shared" si="29"/>
        <v>0</v>
      </c>
      <c r="R43" s="274">
        <f t="shared" si="30"/>
        <v>0</v>
      </c>
      <c r="S43" s="276">
        <f t="shared" si="31"/>
        <v>0</v>
      </c>
      <c r="T43" s="275">
        <f t="shared" si="32"/>
        <v>0</v>
      </c>
      <c r="U43" s="275">
        <f t="shared" si="33"/>
        <v>0</v>
      </c>
      <c r="V43" s="153">
        <f t="shared" si="34"/>
        <v>0</v>
      </c>
      <c r="W43" s="89"/>
      <c r="X43" s="214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289" t="s">
        <v>145</v>
      </c>
      <c r="BI43" s="66"/>
      <c r="BJ43" s="66"/>
      <c r="BK43" s="66"/>
      <c r="BL43" s="66"/>
      <c r="BM43" s="66"/>
      <c r="BN43" s="66"/>
      <c r="BO43" s="91"/>
      <c r="BP43" s="221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9"/>
      <c r="DG43" s="66"/>
      <c r="DH43" s="91"/>
      <c r="DI43" s="89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9"/>
      <c r="EZ43" s="66"/>
      <c r="FA43" s="69"/>
      <c r="FB43" s="250">
        <f t="shared" si="24"/>
        <v>0</v>
      </c>
      <c r="FC43" s="248">
        <f t="shared" si="35"/>
        <v>0</v>
      </c>
      <c r="FD43" s="243">
        <f t="shared" si="36"/>
        <v>0</v>
      </c>
      <c r="FE43" s="214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92"/>
      <c r="HA43" s="217">
        <f t="shared" si="37"/>
        <v>0</v>
      </c>
      <c r="HB43" s="256"/>
      <c r="HC43" s="187"/>
      <c r="HD43" s="187"/>
      <c r="HE43" s="187"/>
      <c r="HF43" s="187"/>
      <c r="HG43" s="187"/>
      <c r="HH43" s="187"/>
      <c r="HI43" s="187"/>
      <c r="HJ43" s="187"/>
      <c r="HK43" s="187"/>
      <c r="HL43" s="187"/>
      <c r="HM43" s="187"/>
      <c r="HN43" s="187"/>
      <c r="HO43" s="187"/>
      <c r="HP43" s="187"/>
      <c r="HQ43" s="187"/>
      <c r="HR43" s="187"/>
      <c r="HS43" s="187"/>
      <c r="HT43" s="187"/>
      <c r="HU43" s="187"/>
      <c r="HV43" s="187"/>
      <c r="HW43" s="187"/>
      <c r="HX43" s="187"/>
      <c r="HY43" s="187"/>
      <c r="HZ43" s="187"/>
      <c r="IA43" s="187"/>
      <c r="IB43" s="187"/>
      <c r="IC43" s="187"/>
      <c r="ID43" s="187"/>
      <c r="IE43" s="187"/>
      <c r="IF43" s="187"/>
      <c r="IG43" s="187"/>
      <c r="IH43" s="187"/>
      <c r="II43" s="187"/>
      <c r="IJ43" s="187"/>
      <c r="IK43" s="187"/>
      <c r="IL43" s="187"/>
      <c r="IM43" s="187"/>
      <c r="IN43" s="187"/>
      <c r="IO43" s="187"/>
      <c r="IP43" s="187"/>
      <c r="IQ43" s="187"/>
      <c r="IR43" s="66"/>
      <c r="IS43" s="92"/>
      <c r="IT43" s="10"/>
      <c r="IU43" s="10"/>
      <c r="IV43" s="10"/>
    </row>
    <row r="44" spans="1:256">
      <c r="A44" s="281" t="s">
        <v>147</v>
      </c>
      <c r="B44" s="91" t="s">
        <v>63</v>
      </c>
      <c r="C44" s="22">
        <f t="shared" si="41"/>
        <v>0</v>
      </c>
      <c r="D44" s="16">
        <f t="shared" si="40"/>
        <v>0</v>
      </c>
      <c r="E44" s="66">
        <f t="shared" si="42"/>
        <v>0</v>
      </c>
      <c r="F44" s="16">
        <f t="shared" si="43"/>
        <v>0</v>
      </c>
      <c r="G44" s="16">
        <f t="shared" si="44"/>
        <v>0</v>
      </c>
      <c r="H44" s="66">
        <f t="shared" si="45"/>
        <v>0</v>
      </c>
      <c r="I44" s="67">
        <f t="shared" si="46"/>
        <v>0</v>
      </c>
      <c r="J44" s="68" t="e">
        <f t="shared" ref="J44:J55" si="47">ABS(I44/C44)</f>
        <v>#DIV/0!</v>
      </c>
      <c r="K44" s="68">
        <f>ABS(I44*100/I1)</f>
        <v>0</v>
      </c>
      <c r="L44" s="67">
        <f>K1</f>
        <v>38</v>
      </c>
      <c r="M44" s="67">
        <f t="shared" si="25"/>
        <v>1</v>
      </c>
      <c r="N44" s="67">
        <f t="shared" ref="N44:N55" si="48">SUM(O44:Q44)</f>
        <v>0</v>
      </c>
      <c r="O44" s="67">
        <f t="shared" si="27"/>
        <v>0</v>
      </c>
      <c r="P44" s="67">
        <f t="shared" si="28"/>
        <v>0</v>
      </c>
      <c r="Q44" s="67">
        <f t="shared" si="29"/>
        <v>0</v>
      </c>
      <c r="R44" s="274">
        <f t="shared" si="30"/>
        <v>0</v>
      </c>
      <c r="S44" s="276">
        <f t="shared" si="31"/>
        <v>0</v>
      </c>
      <c r="T44" s="275">
        <f t="shared" si="32"/>
        <v>0</v>
      </c>
      <c r="U44" s="275">
        <f t="shared" si="33"/>
        <v>0</v>
      </c>
      <c r="V44" s="153">
        <f t="shared" si="34"/>
        <v>0</v>
      </c>
      <c r="W44" s="89"/>
      <c r="X44" s="214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289" t="s">
        <v>145</v>
      </c>
      <c r="BI44" s="66"/>
      <c r="BJ44" s="66"/>
      <c r="BK44" s="66"/>
      <c r="BL44" s="66"/>
      <c r="BM44" s="66"/>
      <c r="BN44" s="66"/>
      <c r="BO44" s="91"/>
      <c r="BP44" s="221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9"/>
      <c r="DG44" s="66"/>
      <c r="DH44" s="91"/>
      <c r="DI44" s="89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9"/>
      <c r="EZ44" s="66"/>
      <c r="FA44" s="69"/>
      <c r="FB44" s="250">
        <f t="shared" si="24"/>
        <v>0</v>
      </c>
      <c r="FC44" s="248">
        <f t="shared" si="35"/>
        <v>0</v>
      </c>
      <c r="FD44" s="243">
        <f t="shared" si="36"/>
        <v>0</v>
      </c>
      <c r="FE44" s="214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116"/>
      <c r="GZ44" s="117"/>
      <c r="HA44" s="217">
        <f t="shared" si="37"/>
        <v>0</v>
      </c>
      <c r="HB44" s="256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16"/>
      <c r="IS44" s="117"/>
      <c r="IT44" s="128"/>
      <c r="IU44" s="128"/>
      <c r="IV44" s="128"/>
    </row>
    <row r="45" spans="1:256" ht="13.5" customHeight="1">
      <c r="A45" s="224"/>
      <c r="B45" s="91" t="s">
        <v>62</v>
      </c>
      <c r="C45" s="22">
        <f t="shared" si="41"/>
        <v>0</v>
      </c>
      <c r="D45" s="16">
        <f t="shared" si="40"/>
        <v>0</v>
      </c>
      <c r="E45" s="66">
        <f t="shared" si="42"/>
        <v>0</v>
      </c>
      <c r="F45" s="16">
        <f t="shared" si="43"/>
        <v>0</v>
      </c>
      <c r="G45" s="16">
        <f t="shared" si="44"/>
        <v>0</v>
      </c>
      <c r="H45" s="66">
        <f t="shared" si="45"/>
        <v>0</v>
      </c>
      <c r="I45" s="67">
        <f t="shared" si="46"/>
        <v>0</v>
      </c>
      <c r="J45" s="68" t="e">
        <f t="shared" si="47"/>
        <v>#DIV/0!</v>
      </c>
      <c r="K45" s="68">
        <f>ABS(I45*100/I1)</f>
        <v>0</v>
      </c>
      <c r="L45" s="67">
        <f>K1</f>
        <v>38</v>
      </c>
      <c r="M45" s="67">
        <f t="shared" si="25"/>
        <v>0</v>
      </c>
      <c r="N45" s="67">
        <f t="shared" si="48"/>
        <v>0</v>
      </c>
      <c r="O45" s="67">
        <f t="shared" si="27"/>
        <v>0</v>
      </c>
      <c r="P45" s="67">
        <f t="shared" si="28"/>
        <v>0</v>
      </c>
      <c r="Q45" s="67">
        <f t="shared" si="29"/>
        <v>0</v>
      </c>
      <c r="R45" s="274">
        <f t="shared" si="30"/>
        <v>0</v>
      </c>
      <c r="S45" s="276">
        <f t="shared" si="31"/>
        <v>0</v>
      </c>
      <c r="T45" s="275">
        <f t="shared" si="32"/>
        <v>0</v>
      </c>
      <c r="U45" s="275">
        <f t="shared" si="33"/>
        <v>0</v>
      </c>
      <c r="V45" s="153">
        <f t="shared" si="34"/>
        <v>0</v>
      </c>
      <c r="W45" s="89"/>
      <c r="X45" s="214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91"/>
      <c r="BP45" s="221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9"/>
      <c r="DG45" s="66"/>
      <c r="DH45" s="91"/>
      <c r="DI45" s="89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9"/>
      <c r="EZ45" s="66"/>
      <c r="FA45" s="69"/>
      <c r="FB45" s="250">
        <f t="shared" si="24"/>
        <v>0</v>
      </c>
      <c r="FC45" s="248">
        <f t="shared" si="35"/>
        <v>0</v>
      </c>
      <c r="FD45" s="243">
        <f t="shared" si="36"/>
        <v>0</v>
      </c>
      <c r="FE45" s="214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116"/>
      <c r="GZ45" s="117"/>
      <c r="HA45" s="217">
        <f t="shared" si="37"/>
        <v>0</v>
      </c>
      <c r="HB45" s="256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87"/>
      <c r="HX45" s="187"/>
      <c r="HY45" s="187"/>
      <c r="HZ45" s="187"/>
      <c r="IA45" s="187"/>
      <c r="IB45" s="187"/>
      <c r="IC45" s="187"/>
      <c r="ID45" s="187"/>
      <c r="IE45" s="187"/>
      <c r="IF45" s="187"/>
      <c r="IG45" s="187"/>
      <c r="IH45" s="187"/>
      <c r="II45" s="187"/>
      <c r="IJ45" s="187"/>
      <c r="IK45" s="187"/>
      <c r="IL45" s="187"/>
      <c r="IM45" s="187"/>
      <c r="IN45" s="187"/>
      <c r="IO45" s="187"/>
      <c r="IP45" s="187"/>
      <c r="IQ45" s="187"/>
      <c r="IR45" s="116"/>
      <c r="IS45" s="117"/>
      <c r="IT45" s="128"/>
      <c r="IU45" s="128"/>
      <c r="IV45" s="128"/>
    </row>
    <row r="46" spans="1:256" ht="13.5" thickBot="1">
      <c r="A46" s="222"/>
      <c r="B46" s="91" t="s">
        <v>61</v>
      </c>
      <c r="C46" s="22">
        <f t="shared" si="41"/>
        <v>0</v>
      </c>
      <c r="D46" s="16">
        <f t="shared" si="40"/>
        <v>0</v>
      </c>
      <c r="E46" s="66">
        <f t="shared" si="42"/>
        <v>0</v>
      </c>
      <c r="F46" s="16">
        <f t="shared" si="43"/>
        <v>0</v>
      </c>
      <c r="G46" s="16">
        <f t="shared" si="44"/>
        <v>0</v>
      </c>
      <c r="H46" s="66">
        <f t="shared" si="45"/>
        <v>0</v>
      </c>
      <c r="I46" s="67">
        <f t="shared" si="46"/>
        <v>0</v>
      </c>
      <c r="J46" s="68" t="e">
        <f t="shared" si="47"/>
        <v>#DIV/0!</v>
      </c>
      <c r="K46" s="68">
        <f>ABS(I46*100/I1)</f>
        <v>0</v>
      </c>
      <c r="L46" s="67">
        <f>K1</f>
        <v>38</v>
      </c>
      <c r="M46" s="67">
        <f t="shared" si="25"/>
        <v>0</v>
      </c>
      <c r="N46" s="67">
        <f t="shared" si="48"/>
        <v>0</v>
      </c>
      <c r="O46" s="67">
        <f t="shared" si="27"/>
        <v>0</v>
      </c>
      <c r="P46" s="67">
        <f t="shared" si="28"/>
        <v>0</v>
      </c>
      <c r="Q46" s="67">
        <f t="shared" si="29"/>
        <v>0</v>
      </c>
      <c r="R46" s="274">
        <f t="shared" si="30"/>
        <v>0</v>
      </c>
      <c r="S46" s="276">
        <f t="shared" si="31"/>
        <v>0</v>
      </c>
      <c r="T46" s="275">
        <f t="shared" si="32"/>
        <v>0</v>
      </c>
      <c r="U46" s="275">
        <f t="shared" si="33"/>
        <v>0</v>
      </c>
      <c r="V46" s="153">
        <f t="shared" si="34"/>
        <v>0</v>
      </c>
      <c r="W46" s="89"/>
      <c r="X46" s="214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91"/>
      <c r="BP46" s="221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9"/>
      <c r="DG46" s="66"/>
      <c r="DH46" s="91"/>
      <c r="DI46" s="89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9"/>
      <c r="EZ46" s="66"/>
      <c r="FA46" s="69"/>
      <c r="FB46" s="250">
        <f t="shared" si="24"/>
        <v>0</v>
      </c>
      <c r="FC46" s="248">
        <f t="shared" si="35"/>
        <v>0</v>
      </c>
      <c r="FD46" s="243">
        <f t="shared" si="36"/>
        <v>0</v>
      </c>
      <c r="FE46" s="214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116"/>
      <c r="GZ46" s="117"/>
      <c r="HA46" s="217">
        <f t="shared" si="37"/>
        <v>0</v>
      </c>
      <c r="HB46" s="256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  <c r="IA46" s="187"/>
      <c r="IB46" s="187"/>
      <c r="IC46" s="187"/>
      <c r="ID46" s="187"/>
      <c r="IE46" s="187"/>
      <c r="IF46" s="187"/>
      <c r="IG46" s="187"/>
      <c r="IH46" s="187"/>
      <c r="II46" s="187"/>
      <c r="IJ46" s="187"/>
      <c r="IK46" s="187"/>
      <c r="IL46" s="187"/>
      <c r="IM46" s="187"/>
      <c r="IN46" s="187"/>
      <c r="IO46" s="187"/>
      <c r="IP46" s="187"/>
      <c r="IQ46" s="187"/>
      <c r="IR46" s="116"/>
      <c r="IS46" s="117"/>
      <c r="IT46" s="128"/>
      <c r="IU46" s="128"/>
      <c r="IV46" s="128"/>
    </row>
    <row r="47" spans="1:256" ht="13.5" hidden="1" thickBot="1">
      <c r="A47" s="106"/>
      <c r="B47" s="70"/>
      <c r="C47" s="22">
        <f t="shared" si="41"/>
        <v>0</v>
      </c>
      <c r="D47" s="16">
        <f t="shared" si="40"/>
        <v>0</v>
      </c>
      <c r="E47" s="66">
        <f t="shared" si="42"/>
        <v>0</v>
      </c>
      <c r="F47" s="16">
        <f t="shared" si="43"/>
        <v>0</v>
      </c>
      <c r="G47" s="16">
        <f t="shared" si="44"/>
        <v>0</v>
      </c>
      <c r="H47" s="66">
        <f t="shared" si="45"/>
        <v>0</v>
      </c>
      <c r="I47" s="67">
        <f t="shared" si="46"/>
        <v>0</v>
      </c>
      <c r="J47" s="68" t="e">
        <f t="shared" si="47"/>
        <v>#DIV/0!</v>
      </c>
      <c r="K47" s="68">
        <f>ABS(I47*100/I1)</f>
        <v>0</v>
      </c>
      <c r="L47" s="67">
        <f>K1</f>
        <v>38</v>
      </c>
      <c r="M47" s="67">
        <f t="shared" si="25"/>
        <v>0</v>
      </c>
      <c r="N47" s="67">
        <f t="shared" si="48"/>
        <v>0</v>
      </c>
      <c r="O47" s="67">
        <f t="shared" si="27"/>
        <v>0</v>
      </c>
      <c r="P47" s="67">
        <f t="shared" si="28"/>
        <v>0</v>
      </c>
      <c r="Q47" s="67">
        <f t="shared" si="29"/>
        <v>0</v>
      </c>
      <c r="R47" s="274">
        <f t="shared" si="30"/>
        <v>0</v>
      </c>
      <c r="S47" s="276">
        <f t="shared" si="31"/>
        <v>0</v>
      </c>
      <c r="T47" s="275">
        <f t="shared" si="32"/>
        <v>0</v>
      </c>
      <c r="U47" s="275">
        <f t="shared" si="33"/>
        <v>0</v>
      </c>
      <c r="V47" s="153">
        <f t="shared" ref="V47:V66" si="49">COUNTIF(FI47:HC47,1)</f>
        <v>0</v>
      </c>
      <c r="W47" s="89"/>
      <c r="X47" s="214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91"/>
      <c r="BP47" s="221"/>
      <c r="BQ47" s="90"/>
      <c r="BR47" s="90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9"/>
      <c r="DG47" s="66"/>
      <c r="DH47" s="91"/>
      <c r="DI47" s="89"/>
      <c r="DJ47" s="90"/>
      <c r="DK47" s="90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9"/>
      <c r="EZ47" s="66"/>
      <c r="FA47" s="69"/>
      <c r="FB47" s="250">
        <f t="shared" si="24"/>
        <v>0</v>
      </c>
      <c r="FC47" s="248">
        <f t="shared" si="35"/>
        <v>0</v>
      </c>
      <c r="FD47" s="243">
        <f t="shared" si="36"/>
        <v>0</v>
      </c>
      <c r="FE47" s="214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116"/>
      <c r="GZ47" s="117"/>
      <c r="HA47" s="217">
        <f t="shared" si="37"/>
        <v>0</v>
      </c>
      <c r="HB47" s="256"/>
      <c r="HC47" s="187"/>
      <c r="HD47" s="187"/>
      <c r="HE47" s="187"/>
      <c r="HF47" s="187"/>
      <c r="HG47" s="187"/>
      <c r="HH47" s="187"/>
      <c r="HI47" s="187"/>
      <c r="HJ47" s="187"/>
      <c r="HK47" s="187"/>
      <c r="HL47" s="187"/>
      <c r="HM47" s="187"/>
      <c r="HN47" s="187"/>
      <c r="HO47" s="187"/>
      <c r="HP47" s="187"/>
      <c r="HQ47" s="187"/>
      <c r="HR47" s="187"/>
      <c r="HS47" s="187"/>
      <c r="HT47" s="187"/>
      <c r="HU47" s="187"/>
      <c r="HV47" s="187"/>
      <c r="HW47" s="187"/>
      <c r="HX47" s="187"/>
      <c r="HY47" s="187"/>
      <c r="HZ47" s="187"/>
      <c r="IA47" s="187"/>
      <c r="IB47" s="187"/>
      <c r="IC47" s="187"/>
      <c r="ID47" s="187"/>
      <c r="IE47" s="187"/>
      <c r="IF47" s="187"/>
      <c r="IG47" s="187"/>
      <c r="IH47" s="187"/>
      <c r="II47" s="187"/>
      <c r="IJ47" s="187"/>
      <c r="IK47" s="187"/>
      <c r="IL47" s="187"/>
      <c r="IM47" s="187"/>
      <c r="IN47" s="187"/>
      <c r="IO47" s="187"/>
      <c r="IP47" s="187"/>
      <c r="IQ47" s="187"/>
      <c r="IR47" s="116"/>
      <c r="IS47" s="117"/>
      <c r="IT47" s="128"/>
      <c r="IU47" s="128"/>
      <c r="IV47" s="128"/>
    </row>
    <row r="48" spans="1:256" ht="13.5" hidden="1" thickBot="1">
      <c r="A48" s="106"/>
      <c r="B48" s="70"/>
      <c r="C48" s="22">
        <f t="shared" si="41"/>
        <v>0</v>
      </c>
      <c r="D48" s="16">
        <f t="shared" si="40"/>
        <v>0</v>
      </c>
      <c r="E48" s="66">
        <f t="shared" si="42"/>
        <v>0</v>
      </c>
      <c r="F48" s="16">
        <f t="shared" si="43"/>
        <v>0</v>
      </c>
      <c r="G48" s="16">
        <f t="shared" si="44"/>
        <v>0</v>
      </c>
      <c r="H48" s="66">
        <f t="shared" si="45"/>
        <v>0</v>
      </c>
      <c r="I48" s="67">
        <f t="shared" si="46"/>
        <v>0</v>
      </c>
      <c r="J48" s="68" t="e">
        <f t="shared" si="47"/>
        <v>#DIV/0!</v>
      </c>
      <c r="K48" s="68">
        <f>ABS(I48*100/I1)</f>
        <v>0</v>
      </c>
      <c r="L48" s="67">
        <f>K1</f>
        <v>38</v>
      </c>
      <c r="M48" s="67">
        <f t="shared" si="25"/>
        <v>0</v>
      </c>
      <c r="N48" s="67">
        <f t="shared" si="48"/>
        <v>0</v>
      </c>
      <c r="O48" s="67">
        <f t="shared" si="27"/>
        <v>0</v>
      </c>
      <c r="P48" s="67">
        <f t="shared" si="28"/>
        <v>0</v>
      </c>
      <c r="Q48" s="67">
        <f t="shared" si="29"/>
        <v>0</v>
      </c>
      <c r="R48" s="274">
        <f t="shared" si="30"/>
        <v>0</v>
      </c>
      <c r="S48" s="276">
        <f t="shared" si="31"/>
        <v>0</v>
      </c>
      <c r="T48" s="275">
        <f t="shared" si="32"/>
        <v>0</v>
      </c>
      <c r="U48" s="275">
        <f t="shared" si="33"/>
        <v>0</v>
      </c>
      <c r="V48" s="153">
        <f t="shared" si="49"/>
        <v>0</v>
      </c>
      <c r="W48" s="89"/>
      <c r="X48" s="214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91"/>
      <c r="BP48" s="221"/>
      <c r="BQ48" s="90"/>
      <c r="BR48" s="90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9"/>
      <c r="DG48" s="66"/>
      <c r="DH48" s="91"/>
      <c r="DI48" s="89"/>
      <c r="DJ48" s="90"/>
      <c r="DK48" s="90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9"/>
      <c r="EZ48" s="66"/>
      <c r="FA48" s="69"/>
      <c r="FB48" s="250">
        <f t="shared" si="24"/>
        <v>0</v>
      </c>
      <c r="FC48" s="248">
        <f t="shared" si="35"/>
        <v>0</v>
      </c>
      <c r="FD48" s="243">
        <f t="shared" si="36"/>
        <v>0</v>
      </c>
      <c r="FE48" s="214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116"/>
      <c r="GZ48" s="117"/>
      <c r="HA48" s="217">
        <f t="shared" si="37"/>
        <v>0</v>
      </c>
      <c r="HB48" s="256"/>
      <c r="HC48" s="187"/>
      <c r="HD48" s="187"/>
      <c r="HE48" s="187"/>
      <c r="HF48" s="187"/>
      <c r="HG48" s="187"/>
      <c r="HH48" s="187"/>
      <c r="HI48" s="187"/>
      <c r="HJ48" s="187"/>
      <c r="HK48" s="187"/>
      <c r="HL48" s="187"/>
      <c r="HM48" s="187"/>
      <c r="HN48" s="187"/>
      <c r="HO48" s="187"/>
      <c r="HP48" s="187"/>
      <c r="HQ48" s="187"/>
      <c r="HR48" s="187"/>
      <c r="HS48" s="187"/>
      <c r="HT48" s="187"/>
      <c r="HU48" s="187"/>
      <c r="HV48" s="187"/>
      <c r="HW48" s="187"/>
      <c r="HX48" s="187"/>
      <c r="HY48" s="187"/>
      <c r="HZ48" s="187"/>
      <c r="IA48" s="187"/>
      <c r="IB48" s="187"/>
      <c r="IC48" s="187"/>
      <c r="ID48" s="187"/>
      <c r="IE48" s="187"/>
      <c r="IF48" s="187"/>
      <c r="IG48" s="187"/>
      <c r="IH48" s="187"/>
      <c r="II48" s="187"/>
      <c r="IJ48" s="187"/>
      <c r="IK48" s="187"/>
      <c r="IL48" s="187"/>
      <c r="IM48" s="187"/>
      <c r="IN48" s="187"/>
      <c r="IO48" s="187"/>
      <c r="IP48" s="187"/>
      <c r="IQ48" s="187"/>
      <c r="IR48" s="116"/>
      <c r="IS48" s="117"/>
      <c r="IT48" s="128"/>
      <c r="IU48" s="128"/>
      <c r="IV48" s="128"/>
    </row>
    <row r="49" spans="1:256" ht="13.5" hidden="1" thickBot="1">
      <c r="A49" s="106"/>
      <c r="B49" s="70"/>
      <c r="C49" s="22">
        <f t="shared" si="41"/>
        <v>0</v>
      </c>
      <c r="D49" s="16">
        <f t="shared" si="40"/>
        <v>0</v>
      </c>
      <c r="E49" s="66">
        <f t="shared" si="42"/>
        <v>0</v>
      </c>
      <c r="F49" s="16">
        <f t="shared" si="43"/>
        <v>0</v>
      </c>
      <c r="G49" s="16">
        <f t="shared" si="44"/>
        <v>0</v>
      </c>
      <c r="H49" s="66">
        <f t="shared" si="45"/>
        <v>0</v>
      </c>
      <c r="I49" s="67">
        <f t="shared" si="46"/>
        <v>0</v>
      </c>
      <c r="J49" s="68" t="e">
        <f>ABS(I49/C49)</f>
        <v>#DIV/0!</v>
      </c>
      <c r="K49" s="68">
        <f>ABS(I49*100/I1)</f>
        <v>0</v>
      </c>
      <c r="L49" s="67">
        <f>K1</f>
        <v>38</v>
      </c>
      <c r="M49" s="67">
        <f t="shared" si="25"/>
        <v>0</v>
      </c>
      <c r="N49" s="67">
        <f>SUM(O49:Q49)</f>
        <v>0</v>
      </c>
      <c r="O49" s="67">
        <f t="shared" si="27"/>
        <v>0</v>
      </c>
      <c r="P49" s="67">
        <f t="shared" si="28"/>
        <v>0</v>
      </c>
      <c r="Q49" s="67">
        <f t="shared" si="29"/>
        <v>0</v>
      </c>
      <c r="R49" s="274">
        <f t="shared" si="30"/>
        <v>0</v>
      </c>
      <c r="S49" s="276">
        <f t="shared" si="31"/>
        <v>0</v>
      </c>
      <c r="T49" s="275">
        <f t="shared" si="32"/>
        <v>0</v>
      </c>
      <c r="U49" s="275">
        <f t="shared" si="33"/>
        <v>0</v>
      </c>
      <c r="V49" s="153">
        <f t="shared" si="49"/>
        <v>0</v>
      </c>
      <c r="W49" s="89"/>
      <c r="X49" s="214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91"/>
      <c r="BP49" s="221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9"/>
      <c r="DG49" s="66"/>
      <c r="DH49" s="91"/>
      <c r="DI49" s="89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9"/>
      <c r="EZ49" s="66"/>
      <c r="FA49" s="69"/>
      <c r="FB49" s="250">
        <f t="shared" si="24"/>
        <v>0</v>
      </c>
      <c r="FC49" s="248">
        <f t="shared" si="35"/>
        <v>0</v>
      </c>
      <c r="FD49" s="243">
        <f t="shared" si="36"/>
        <v>0</v>
      </c>
      <c r="FE49" s="214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116"/>
      <c r="GZ49" s="117"/>
      <c r="HA49" s="217">
        <f t="shared" si="37"/>
        <v>0</v>
      </c>
      <c r="HB49" s="256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16"/>
      <c r="IS49" s="117"/>
      <c r="IT49" s="128"/>
      <c r="IU49" s="128"/>
      <c r="IV49" s="128"/>
    </row>
    <row r="50" spans="1:256" ht="13.5" hidden="1" thickBot="1">
      <c r="A50" s="107"/>
      <c r="B50" s="70"/>
      <c r="C50" s="22">
        <f t="shared" si="41"/>
        <v>0</v>
      </c>
      <c r="D50" s="16">
        <f t="shared" si="40"/>
        <v>0</v>
      </c>
      <c r="E50" s="66">
        <f t="shared" si="42"/>
        <v>0</v>
      </c>
      <c r="F50" s="16">
        <f t="shared" si="43"/>
        <v>0</v>
      </c>
      <c r="G50" s="16">
        <f t="shared" si="44"/>
        <v>0</v>
      </c>
      <c r="H50" s="66">
        <f t="shared" si="45"/>
        <v>0</v>
      </c>
      <c r="I50" s="67">
        <f t="shared" si="46"/>
        <v>0</v>
      </c>
      <c r="J50" s="68" t="e">
        <f t="shared" si="47"/>
        <v>#DIV/0!</v>
      </c>
      <c r="K50" s="68">
        <f>ABS(I50*100/I1)</f>
        <v>0</v>
      </c>
      <c r="L50" s="67">
        <f>K1</f>
        <v>38</v>
      </c>
      <c r="M50" s="67">
        <f t="shared" si="25"/>
        <v>0</v>
      </c>
      <c r="N50" s="67">
        <f t="shared" si="48"/>
        <v>0</v>
      </c>
      <c r="O50" s="67">
        <f t="shared" si="27"/>
        <v>0</v>
      </c>
      <c r="P50" s="67">
        <f t="shared" si="28"/>
        <v>0</v>
      </c>
      <c r="Q50" s="67">
        <f t="shared" si="29"/>
        <v>0</v>
      </c>
      <c r="R50" s="274">
        <f t="shared" si="30"/>
        <v>0</v>
      </c>
      <c r="S50" s="276">
        <f t="shared" si="31"/>
        <v>0</v>
      </c>
      <c r="T50" s="275">
        <f t="shared" si="32"/>
        <v>0</v>
      </c>
      <c r="U50" s="275">
        <f t="shared" si="33"/>
        <v>0</v>
      </c>
      <c r="V50" s="153">
        <f t="shared" si="49"/>
        <v>0</v>
      </c>
      <c r="W50" s="89"/>
      <c r="X50" s="214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91"/>
      <c r="BP50" s="221"/>
      <c r="BQ50" s="90"/>
      <c r="BR50" s="90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9"/>
      <c r="DG50" s="66"/>
      <c r="DH50" s="91"/>
      <c r="DI50" s="89"/>
      <c r="DJ50" s="90"/>
      <c r="DK50" s="90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9"/>
      <c r="EZ50" s="66"/>
      <c r="FA50" s="69"/>
      <c r="FB50" s="250">
        <f t="shared" si="24"/>
        <v>0</v>
      </c>
      <c r="FC50" s="248">
        <f t="shared" si="35"/>
        <v>0</v>
      </c>
      <c r="FD50" s="243">
        <f t="shared" si="36"/>
        <v>0</v>
      </c>
      <c r="FE50" s="214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116"/>
      <c r="GZ50" s="117"/>
      <c r="HA50" s="217">
        <f t="shared" si="37"/>
        <v>0</v>
      </c>
      <c r="HB50" s="256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87"/>
      <c r="HX50" s="187"/>
      <c r="HY50" s="187"/>
      <c r="HZ50" s="187"/>
      <c r="IA50" s="187"/>
      <c r="IB50" s="187"/>
      <c r="IC50" s="187"/>
      <c r="ID50" s="187"/>
      <c r="IE50" s="187"/>
      <c r="IF50" s="187"/>
      <c r="IG50" s="187"/>
      <c r="IH50" s="187"/>
      <c r="II50" s="187"/>
      <c r="IJ50" s="187"/>
      <c r="IK50" s="187"/>
      <c r="IL50" s="187"/>
      <c r="IM50" s="187"/>
      <c r="IN50" s="187"/>
      <c r="IO50" s="187"/>
      <c r="IP50" s="187"/>
      <c r="IQ50" s="187"/>
      <c r="IR50" s="116"/>
      <c r="IS50" s="117"/>
      <c r="IT50" s="128"/>
      <c r="IU50" s="128"/>
      <c r="IV50" s="128"/>
    </row>
    <row r="51" spans="1:256" ht="13.5" hidden="1" thickBot="1">
      <c r="A51" s="106"/>
      <c r="B51" s="70"/>
      <c r="C51" s="22">
        <f t="shared" si="41"/>
        <v>0</v>
      </c>
      <c r="D51" s="16">
        <f t="shared" si="40"/>
        <v>0</v>
      </c>
      <c r="E51" s="66">
        <f t="shared" si="42"/>
        <v>0</v>
      </c>
      <c r="F51" s="16">
        <f t="shared" si="43"/>
        <v>0</v>
      </c>
      <c r="G51" s="16">
        <f t="shared" si="44"/>
        <v>0</v>
      </c>
      <c r="H51" s="66">
        <f t="shared" si="45"/>
        <v>0</v>
      </c>
      <c r="I51" s="67">
        <f t="shared" si="46"/>
        <v>0</v>
      </c>
      <c r="J51" s="68" t="e">
        <f t="shared" si="47"/>
        <v>#DIV/0!</v>
      </c>
      <c r="K51" s="68">
        <f>ABS(I51*100/I1)</f>
        <v>0</v>
      </c>
      <c r="L51" s="67">
        <f>K1</f>
        <v>38</v>
      </c>
      <c r="M51" s="67">
        <f t="shared" si="25"/>
        <v>0</v>
      </c>
      <c r="N51" s="67">
        <f t="shared" si="48"/>
        <v>0</v>
      </c>
      <c r="O51" s="67">
        <f t="shared" si="27"/>
        <v>0</v>
      </c>
      <c r="P51" s="67">
        <f t="shared" si="28"/>
        <v>0</v>
      </c>
      <c r="Q51" s="67">
        <f t="shared" si="29"/>
        <v>0</v>
      </c>
      <c r="R51" s="274">
        <f t="shared" si="30"/>
        <v>0</v>
      </c>
      <c r="S51" s="276">
        <f t="shared" si="31"/>
        <v>0</v>
      </c>
      <c r="T51" s="275">
        <f t="shared" si="32"/>
        <v>0</v>
      </c>
      <c r="U51" s="275">
        <f t="shared" si="33"/>
        <v>0</v>
      </c>
      <c r="V51" s="153">
        <f t="shared" si="49"/>
        <v>0</v>
      </c>
      <c r="W51" s="89"/>
      <c r="X51" s="214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91"/>
      <c r="BP51" s="221"/>
      <c r="BQ51" s="90"/>
      <c r="BR51" s="90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9"/>
      <c r="DG51" s="66"/>
      <c r="DH51" s="91"/>
      <c r="DI51" s="89"/>
      <c r="DJ51" s="90"/>
      <c r="DK51" s="90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9"/>
      <c r="EZ51" s="66"/>
      <c r="FA51" s="69"/>
      <c r="FB51" s="250">
        <f t="shared" si="24"/>
        <v>0</v>
      </c>
      <c r="FC51" s="248">
        <f t="shared" si="35"/>
        <v>0</v>
      </c>
      <c r="FD51" s="243">
        <f t="shared" si="36"/>
        <v>0</v>
      </c>
      <c r="FE51" s="214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116"/>
      <c r="GZ51" s="117"/>
      <c r="HA51" s="217">
        <f t="shared" si="37"/>
        <v>0</v>
      </c>
      <c r="HB51" s="256"/>
      <c r="HC51" s="187"/>
      <c r="HD51" s="187"/>
      <c r="HE51" s="187"/>
      <c r="HF51" s="187"/>
      <c r="HG51" s="187"/>
      <c r="HH51" s="187"/>
      <c r="HI51" s="187"/>
      <c r="HJ51" s="187"/>
      <c r="HK51" s="187"/>
      <c r="HL51" s="187"/>
      <c r="HM51" s="187"/>
      <c r="HN51" s="187"/>
      <c r="HO51" s="187"/>
      <c r="HP51" s="187"/>
      <c r="HQ51" s="187"/>
      <c r="HR51" s="187"/>
      <c r="HS51" s="187"/>
      <c r="HT51" s="187"/>
      <c r="HU51" s="187"/>
      <c r="HV51" s="187"/>
      <c r="HW51" s="187"/>
      <c r="HX51" s="187"/>
      <c r="HY51" s="187"/>
      <c r="HZ51" s="187"/>
      <c r="IA51" s="187"/>
      <c r="IB51" s="187"/>
      <c r="IC51" s="187"/>
      <c r="ID51" s="187"/>
      <c r="IE51" s="187"/>
      <c r="IF51" s="187"/>
      <c r="IG51" s="187"/>
      <c r="IH51" s="187"/>
      <c r="II51" s="187"/>
      <c r="IJ51" s="187"/>
      <c r="IK51" s="187"/>
      <c r="IL51" s="187"/>
      <c r="IM51" s="187"/>
      <c r="IN51" s="187"/>
      <c r="IO51" s="187"/>
      <c r="IP51" s="187"/>
      <c r="IQ51" s="187"/>
      <c r="IR51" s="116"/>
      <c r="IS51" s="117"/>
      <c r="IT51" s="128"/>
      <c r="IU51" s="128"/>
      <c r="IV51" s="128"/>
    </row>
    <row r="52" spans="1:256" ht="12.75" hidden="1" customHeight="1">
      <c r="A52" s="106"/>
      <c r="B52" s="70"/>
      <c r="C52" s="22">
        <f t="shared" si="41"/>
        <v>0</v>
      </c>
      <c r="D52" s="16">
        <f t="shared" si="40"/>
        <v>0</v>
      </c>
      <c r="E52" s="66">
        <f t="shared" si="42"/>
        <v>0</v>
      </c>
      <c r="F52" s="16">
        <f t="shared" si="43"/>
        <v>0</v>
      </c>
      <c r="G52" s="16">
        <f t="shared" si="44"/>
        <v>0</v>
      </c>
      <c r="H52" s="66">
        <f t="shared" si="45"/>
        <v>0</v>
      </c>
      <c r="I52" s="67">
        <f t="shared" si="46"/>
        <v>0</v>
      </c>
      <c r="J52" s="68" t="e">
        <f t="shared" si="47"/>
        <v>#DIV/0!</v>
      </c>
      <c r="K52" s="68">
        <f>ABS(I52*100/I1)</f>
        <v>0</v>
      </c>
      <c r="L52" s="67">
        <f>K1</f>
        <v>38</v>
      </c>
      <c r="M52" s="67">
        <f t="shared" si="25"/>
        <v>0</v>
      </c>
      <c r="N52" s="67">
        <f t="shared" si="48"/>
        <v>0</v>
      </c>
      <c r="O52" s="67">
        <f t="shared" si="27"/>
        <v>0</v>
      </c>
      <c r="P52" s="67">
        <f t="shared" si="28"/>
        <v>0</v>
      </c>
      <c r="Q52" s="67">
        <f t="shared" si="29"/>
        <v>0</v>
      </c>
      <c r="R52" s="274">
        <f t="shared" si="30"/>
        <v>0</v>
      </c>
      <c r="S52" s="276">
        <f t="shared" si="31"/>
        <v>0</v>
      </c>
      <c r="T52" s="275">
        <f t="shared" si="32"/>
        <v>0</v>
      </c>
      <c r="U52" s="275">
        <f t="shared" si="33"/>
        <v>0</v>
      </c>
      <c r="V52" s="153">
        <f t="shared" si="49"/>
        <v>0</v>
      </c>
      <c r="W52" s="89"/>
      <c r="X52" s="214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91"/>
      <c r="BP52" s="221"/>
      <c r="BQ52" s="90"/>
      <c r="BR52" s="90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9"/>
      <c r="DG52" s="66"/>
      <c r="DH52" s="91"/>
      <c r="DI52" s="89"/>
      <c r="DJ52" s="90"/>
      <c r="DK52" s="90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9"/>
      <c r="EZ52" s="66"/>
      <c r="FA52" s="69"/>
      <c r="FB52" s="250">
        <f t="shared" si="24"/>
        <v>0</v>
      </c>
      <c r="FC52" s="248">
        <f t="shared" si="35"/>
        <v>0</v>
      </c>
      <c r="FD52" s="243">
        <f t="shared" si="36"/>
        <v>0</v>
      </c>
      <c r="FE52" s="214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116"/>
      <c r="GZ52" s="117"/>
      <c r="HA52" s="217">
        <f t="shared" si="37"/>
        <v>0</v>
      </c>
      <c r="HB52" s="256"/>
      <c r="HC52" s="187"/>
      <c r="HD52" s="187"/>
      <c r="HE52" s="187"/>
      <c r="HF52" s="187"/>
      <c r="HG52" s="187"/>
      <c r="HH52" s="187"/>
      <c r="HI52" s="187"/>
      <c r="HJ52" s="187"/>
      <c r="HK52" s="187"/>
      <c r="HL52" s="187"/>
      <c r="HM52" s="187"/>
      <c r="HN52" s="187"/>
      <c r="HO52" s="187"/>
      <c r="HP52" s="187"/>
      <c r="HQ52" s="187"/>
      <c r="HR52" s="187"/>
      <c r="HS52" s="187"/>
      <c r="HT52" s="187"/>
      <c r="HU52" s="187"/>
      <c r="HV52" s="187"/>
      <c r="HW52" s="187"/>
      <c r="HX52" s="187"/>
      <c r="HY52" s="187"/>
      <c r="HZ52" s="187"/>
      <c r="IA52" s="187"/>
      <c r="IB52" s="187"/>
      <c r="IC52" s="187"/>
      <c r="ID52" s="187"/>
      <c r="IE52" s="187"/>
      <c r="IF52" s="187"/>
      <c r="IG52" s="187"/>
      <c r="IH52" s="187"/>
      <c r="II52" s="187"/>
      <c r="IJ52" s="187"/>
      <c r="IK52" s="187"/>
      <c r="IL52" s="187"/>
      <c r="IM52" s="187"/>
      <c r="IN52" s="187"/>
      <c r="IO52" s="187"/>
      <c r="IP52" s="187"/>
      <c r="IQ52" s="187"/>
      <c r="IR52" s="116"/>
      <c r="IS52" s="117"/>
      <c r="IT52" s="128"/>
      <c r="IU52" s="128"/>
      <c r="IV52" s="128"/>
    </row>
    <row r="53" spans="1:256" ht="13.5" hidden="1" thickBot="1">
      <c r="A53" s="107"/>
      <c r="B53" s="70"/>
      <c r="C53" s="22">
        <f t="shared" si="41"/>
        <v>0</v>
      </c>
      <c r="D53" s="16">
        <f t="shared" si="40"/>
        <v>0</v>
      </c>
      <c r="E53" s="66">
        <f t="shared" si="42"/>
        <v>0</v>
      </c>
      <c r="F53" s="16">
        <f t="shared" si="43"/>
        <v>0</v>
      </c>
      <c r="G53" s="16">
        <f t="shared" si="44"/>
        <v>0</v>
      </c>
      <c r="H53" s="66">
        <f t="shared" si="45"/>
        <v>0</v>
      </c>
      <c r="I53" s="67">
        <f t="shared" si="46"/>
        <v>0</v>
      </c>
      <c r="J53" s="68" t="e">
        <f t="shared" si="47"/>
        <v>#DIV/0!</v>
      </c>
      <c r="K53" s="68">
        <f>ABS(I53*100/I1)</f>
        <v>0</v>
      </c>
      <c r="L53" s="67">
        <f>K1</f>
        <v>38</v>
      </c>
      <c r="M53" s="67">
        <f t="shared" si="25"/>
        <v>0</v>
      </c>
      <c r="N53" s="67">
        <f t="shared" si="48"/>
        <v>0</v>
      </c>
      <c r="O53" s="67">
        <f t="shared" si="27"/>
        <v>0</v>
      </c>
      <c r="P53" s="67">
        <f t="shared" si="28"/>
        <v>0</v>
      </c>
      <c r="Q53" s="67">
        <f t="shared" si="29"/>
        <v>0</v>
      </c>
      <c r="R53" s="274">
        <f t="shared" si="30"/>
        <v>0</v>
      </c>
      <c r="S53" s="276">
        <f t="shared" si="31"/>
        <v>0</v>
      </c>
      <c r="T53" s="275">
        <f t="shared" si="32"/>
        <v>0</v>
      </c>
      <c r="U53" s="275">
        <f t="shared" si="33"/>
        <v>0</v>
      </c>
      <c r="V53" s="153">
        <f t="shared" si="49"/>
        <v>0</v>
      </c>
      <c r="W53" s="89"/>
      <c r="X53" s="214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91"/>
      <c r="BP53" s="221"/>
      <c r="BQ53" s="90"/>
      <c r="BR53" s="90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9"/>
      <c r="DG53" s="66"/>
      <c r="DH53" s="91"/>
      <c r="DI53" s="89"/>
      <c r="DJ53" s="90"/>
      <c r="DK53" s="90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9"/>
      <c r="EZ53" s="66"/>
      <c r="FA53" s="69"/>
      <c r="FB53" s="250">
        <f t="shared" si="24"/>
        <v>0</v>
      </c>
      <c r="FC53" s="248">
        <f t="shared" si="35"/>
        <v>0</v>
      </c>
      <c r="FD53" s="243">
        <f t="shared" si="36"/>
        <v>0</v>
      </c>
      <c r="FE53" s="214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116"/>
      <c r="GZ53" s="117"/>
      <c r="HA53" s="217">
        <f t="shared" si="37"/>
        <v>0</v>
      </c>
      <c r="HB53" s="256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  <c r="IA53" s="187"/>
      <c r="IB53" s="187"/>
      <c r="IC53" s="187"/>
      <c r="ID53" s="187"/>
      <c r="IE53" s="187"/>
      <c r="IF53" s="187"/>
      <c r="IG53" s="187"/>
      <c r="IH53" s="187"/>
      <c r="II53" s="187"/>
      <c r="IJ53" s="187"/>
      <c r="IK53" s="187"/>
      <c r="IL53" s="187"/>
      <c r="IM53" s="187"/>
      <c r="IN53" s="187"/>
      <c r="IO53" s="187"/>
      <c r="IP53" s="187"/>
      <c r="IQ53" s="187"/>
      <c r="IR53" s="116"/>
      <c r="IS53" s="117"/>
      <c r="IT53" s="128"/>
      <c r="IU53" s="128"/>
      <c r="IV53" s="128"/>
    </row>
    <row r="54" spans="1:256" ht="13.5" hidden="1" thickBot="1">
      <c r="A54" s="106"/>
      <c r="B54" s="70"/>
      <c r="C54" s="22">
        <f t="shared" si="41"/>
        <v>0</v>
      </c>
      <c r="D54" s="16">
        <f t="shared" si="40"/>
        <v>0</v>
      </c>
      <c r="E54" s="66">
        <f t="shared" si="42"/>
        <v>0</v>
      </c>
      <c r="F54" s="16">
        <f t="shared" si="43"/>
        <v>0</v>
      </c>
      <c r="G54" s="16">
        <f t="shared" si="44"/>
        <v>0</v>
      </c>
      <c r="H54" s="66">
        <f t="shared" si="45"/>
        <v>0</v>
      </c>
      <c r="I54" s="67">
        <f t="shared" si="46"/>
        <v>0</v>
      </c>
      <c r="J54" s="68" t="e">
        <f t="shared" si="47"/>
        <v>#DIV/0!</v>
      </c>
      <c r="K54" s="68">
        <f>ABS(I54*100/I1)</f>
        <v>0</v>
      </c>
      <c r="L54" s="67">
        <f>K1</f>
        <v>38</v>
      </c>
      <c r="M54" s="67">
        <f t="shared" si="25"/>
        <v>0</v>
      </c>
      <c r="N54" s="67">
        <f t="shared" si="48"/>
        <v>0</v>
      </c>
      <c r="O54" s="67">
        <f t="shared" si="27"/>
        <v>0</v>
      </c>
      <c r="P54" s="67">
        <f t="shared" si="28"/>
        <v>0</v>
      </c>
      <c r="Q54" s="67">
        <f t="shared" si="29"/>
        <v>0</v>
      </c>
      <c r="R54" s="274">
        <f t="shared" si="30"/>
        <v>0</v>
      </c>
      <c r="S54" s="276">
        <f t="shared" si="31"/>
        <v>0</v>
      </c>
      <c r="T54" s="275">
        <f t="shared" si="32"/>
        <v>0</v>
      </c>
      <c r="U54" s="275">
        <f t="shared" si="33"/>
        <v>0</v>
      </c>
      <c r="V54" s="153">
        <f t="shared" si="49"/>
        <v>0</v>
      </c>
      <c r="W54" s="89"/>
      <c r="X54" s="214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91"/>
      <c r="BP54" s="221"/>
      <c r="BQ54" s="90"/>
      <c r="BR54" s="90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9"/>
      <c r="DG54" s="66"/>
      <c r="DH54" s="91"/>
      <c r="DI54" s="89"/>
      <c r="DJ54" s="90"/>
      <c r="DK54" s="90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9"/>
      <c r="EZ54" s="66"/>
      <c r="FA54" s="69"/>
      <c r="FB54" s="250">
        <f t="shared" si="24"/>
        <v>0</v>
      </c>
      <c r="FC54" s="248">
        <f t="shared" si="35"/>
        <v>0</v>
      </c>
      <c r="FD54" s="243">
        <f t="shared" si="36"/>
        <v>0</v>
      </c>
      <c r="FE54" s="214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116"/>
      <c r="GZ54" s="117"/>
      <c r="HA54" s="217">
        <f t="shared" si="37"/>
        <v>0</v>
      </c>
      <c r="HB54" s="256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7"/>
      <c r="HQ54" s="187"/>
      <c r="HR54" s="187"/>
      <c r="HS54" s="187"/>
      <c r="HT54" s="187"/>
      <c r="HU54" s="187"/>
      <c r="HV54" s="187"/>
      <c r="HW54" s="187"/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16"/>
      <c r="IS54" s="117"/>
      <c r="IT54" s="128"/>
      <c r="IU54" s="128"/>
      <c r="IV54" s="128"/>
    </row>
    <row r="55" spans="1:256" ht="13.5" hidden="1" thickBot="1">
      <c r="A55" s="107"/>
      <c r="B55" s="70"/>
      <c r="C55" s="22">
        <f t="shared" si="41"/>
        <v>0</v>
      </c>
      <c r="D55" s="16">
        <f t="shared" si="40"/>
        <v>0</v>
      </c>
      <c r="E55" s="66">
        <f t="shared" si="42"/>
        <v>0</v>
      </c>
      <c r="F55" s="16">
        <f t="shared" si="43"/>
        <v>0</v>
      </c>
      <c r="G55" s="16">
        <f t="shared" si="44"/>
        <v>0</v>
      </c>
      <c r="H55" s="66">
        <f t="shared" si="45"/>
        <v>0</v>
      </c>
      <c r="I55" s="67">
        <f t="shared" si="46"/>
        <v>0</v>
      </c>
      <c r="J55" s="68" t="e">
        <f t="shared" si="47"/>
        <v>#DIV/0!</v>
      </c>
      <c r="K55" s="68">
        <f>ABS(I55*100/I1)</f>
        <v>0</v>
      </c>
      <c r="L55" s="67">
        <f>K1</f>
        <v>38</v>
      </c>
      <c r="M55" s="67">
        <f t="shared" si="25"/>
        <v>0</v>
      </c>
      <c r="N55" s="67">
        <f t="shared" si="48"/>
        <v>0</v>
      </c>
      <c r="O55" s="67">
        <f t="shared" si="27"/>
        <v>0</v>
      </c>
      <c r="P55" s="67">
        <f t="shared" si="28"/>
        <v>0</v>
      </c>
      <c r="Q55" s="67">
        <f t="shared" si="29"/>
        <v>0</v>
      </c>
      <c r="R55" s="274">
        <f t="shared" si="30"/>
        <v>0</v>
      </c>
      <c r="S55" s="276">
        <f t="shared" si="31"/>
        <v>0</v>
      </c>
      <c r="T55" s="275">
        <f t="shared" si="32"/>
        <v>0</v>
      </c>
      <c r="U55" s="275">
        <f t="shared" si="33"/>
        <v>0</v>
      </c>
      <c r="V55" s="153">
        <f t="shared" si="49"/>
        <v>0</v>
      </c>
      <c r="W55" s="89"/>
      <c r="X55" s="214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91"/>
      <c r="BP55" s="221"/>
      <c r="BQ55" s="90"/>
      <c r="BR55" s="90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9"/>
      <c r="DG55" s="66"/>
      <c r="DH55" s="91"/>
      <c r="DI55" s="89"/>
      <c r="DJ55" s="90"/>
      <c r="DK55" s="90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9"/>
      <c r="EZ55" s="66"/>
      <c r="FA55" s="69"/>
      <c r="FB55" s="250">
        <f t="shared" si="24"/>
        <v>0</v>
      </c>
      <c r="FC55" s="248">
        <f t="shared" si="35"/>
        <v>0</v>
      </c>
      <c r="FD55" s="243">
        <f t="shared" si="36"/>
        <v>0</v>
      </c>
      <c r="FE55" s="214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116"/>
      <c r="GZ55" s="117"/>
      <c r="HA55" s="217">
        <f t="shared" si="37"/>
        <v>0</v>
      </c>
      <c r="HB55" s="256"/>
      <c r="HC55" s="187"/>
      <c r="HD55" s="187"/>
      <c r="HE55" s="187"/>
      <c r="HF55" s="187"/>
      <c r="HG55" s="187"/>
      <c r="HH55" s="187"/>
      <c r="HI55" s="187"/>
      <c r="HJ55" s="187"/>
      <c r="HK55" s="187"/>
      <c r="HL55" s="187"/>
      <c r="HM55" s="187"/>
      <c r="HN55" s="187"/>
      <c r="HO55" s="187"/>
      <c r="HP55" s="187"/>
      <c r="HQ55" s="187"/>
      <c r="HR55" s="187"/>
      <c r="HS55" s="187"/>
      <c r="HT55" s="187"/>
      <c r="HU55" s="187"/>
      <c r="HV55" s="187"/>
      <c r="HW55" s="187"/>
      <c r="HX55" s="187"/>
      <c r="HY55" s="187"/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187"/>
      <c r="IM55" s="187"/>
      <c r="IN55" s="187"/>
      <c r="IO55" s="187"/>
      <c r="IP55" s="187"/>
      <c r="IQ55" s="187"/>
      <c r="IR55" s="116"/>
      <c r="IS55" s="117"/>
      <c r="IT55" s="128"/>
      <c r="IU55" s="128"/>
      <c r="IV55" s="128"/>
    </row>
    <row r="56" spans="1:256" ht="13.5" hidden="1" thickBot="1">
      <c r="A56" s="107"/>
      <c r="B56" s="70"/>
      <c r="C56" s="22">
        <f t="shared" si="41"/>
        <v>0</v>
      </c>
      <c r="D56" s="16">
        <f t="shared" si="40"/>
        <v>0</v>
      </c>
      <c r="E56" s="66">
        <f t="shared" si="42"/>
        <v>0</v>
      </c>
      <c r="F56" s="16">
        <f t="shared" si="43"/>
        <v>0</v>
      </c>
      <c r="G56" s="16">
        <f t="shared" si="44"/>
        <v>0</v>
      </c>
      <c r="H56" s="66">
        <f t="shared" si="45"/>
        <v>0</v>
      </c>
      <c r="I56" s="67">
        <f t="shared" si="46"/>
        <v>0</v>
      </c>
      <c r="J56" s="68" t="e">
        <f>ABS(I56/C56)</f>
        <v>#DIV/0!</v>
      </c>
      <c r="K56" s="68">
        <f>ABS(I56*100/I1)</f>
        <v>0</v>
      </c>
      <c r="L56" s="67">
        <f>K1</f>
        <v>38</v>
      </c>
      <c r="M56" s="67">
        <f t="shared" si="25"/>
        <v>0</v>
      </c>
      <c r="N56" s="67">
        <f>SUM(O56:Q56)</f>
        <v>0</v>
      </c>
      <c r="O56" s="67">
        <f t="shared" si="27"/>
        <v>0</v>
      </c>
      <c r="P56" s="67">
        <f t="shared" si="28"/>
        <v>0</v>
      </c>
      <c r="Q56" s="67">
        <f t="shared" si="29"/>
        <v>0</v>
      </c>
      <c r="R56" s="274">
        <f t="shared" si="30"/>
        <v>0</v>
      </c>
      <c r="S56" s="276">
        <f t="shared" si="31"/>
        <v>0</v>
      </c>
      <c r="T56" s="275">
        <f t="shared" si="32"/>
        <v>0</v>
      </c>
      <c r="U56" s="275">
        <f t="shared" si="33"/>
        <v>0</v>
      </c>
      <c r="V56" s="153">
        <f t="shared" si="49"/>
        <v>0</v>
      </c>
      <c r="W56" s="89"/>
      <c r="X56" s="214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91"/>
      <c r="BP56" s="221"/>
      <c r="BQ56" s="90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9"/>
      <c r="CZ56" s="66"/>
      <c r="DA56" s="69"/>
      <c r="DB56" s="66"/>
      <c r="DC56" s="69"/>
      <c r="DD56" s="66"/>
      <c r="DE56" s="66"/>
      <c r="DF56" s="66"/>
      <c r="DG56" s="66"/>
      <c r="DH56" s="66"/>
      <c r="DI56" s="89"/>
      <c r="DJ56" s="90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9"/>
      <c r="ER56" s="69"/>
      <c r="ES56" s="69"/>
      <c r="ET56" s="69"/>
      <c r="EU56" s="69"/>
      <c r="EV56" s="66"/>
      <c r="EW56" s="69"/>
      <c r="EX56" s="66"/>
      <c r="EY56" s="69"/>
      <c r="EZ56" s="66"/>
      <c r="FA56" s="69"/>
      <c r="FB56" s="250">
        <f t="shared" si="24"/>
        <v>0</v>
      </c>
      <c r="FC56" s="248">
        <f t="shared" si="35"/>
        <v>0</v>
      </c>
      <c r="FD56" s="243">
        <f t="shared" si="36"/>
        <v>0</v>
      </c>
      <c r="FE56" s="214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116"/>
      <c r="GZ56" s="117"/>
      <c r="HA56" s="217">
        <f t="shared" si="37"/>
        <v>0</v>
      </c>
      <c r="HB56" s="256"/>
      <c r="HC56" s="187"/>
      <c r="HD56" s="187"/>
      <c r="HE56" s="187"/>
      <c r="HF56" s="187"/>
      <c r="HG56" s="187"/>
      <c r="HH56" s="187"/>
      <c r="HI56" s="187"/>
      <c r="HJ56" s="187"/>
      <c r="HK56" s="187"/>
      <c r="HL56" s="187"/>
      <c r="HM56" s="187"/>
      <c r="HN56" s="187"/>
      <c r="HO56" s="187"/>
      <c r="HP56" s="187"/>
      <c r="HQ56" s="187"/>
      <c r="HR56" s="187"/>
      <c r="HS56" s="187"/>
      <c r="HT56" s="187"/>
      <c r="HU56" s="187"/>
      <c r="HV56" s="187"/>
      <c r="HW56" s="187"/>
      <c r="HX56" s="187"/>
      <c r="HY56" s="187"/>
      <c r="HZ56" s="187"/>
      <c r="IA56" s="187"/>
      <c r="IB56" s="187"/>
      <c r="IC56" s="187"/>
      <c r="ID56" s="187"/>
      <c r="IE56" s="187"/>
      <c r="IF56" s="187"/>
      <c r="IG56" s="187"/>
      <c r="IH56" s="187"/>
      <c r="II56" s="187"/>
      <c r="IJ56" s="187"/>
      <c r="IK56" s="187"/>
      <c r="IL56" s="187"/>
      <c r="IM56" s="187"/>
      <c r="IN56" s="187"/>
      <c r="IO56" s="187"/>
      <c r="IP56" s="187"/>
      <c r="IQ56" s="187"/>
      <c r="IR56" s="116"/>
      <c r="IS56" s="117"/>
      <c r="IT56" s="128"/>
      <c r="IU56" s="128"/>
      <c r="IV56" s="128"/>
    </row>
    <row r="57" spans="1:256" ht="13.5" hidden="1" thickBot="1">
      <c r="A57" s="107"/>
      <c r="B57" s="70"/>
      <c r="C57" s="22">
        <f t="shared" si="41"/>
        <v>0</v>
      </c>
      <c r="D57" s="16">
        <f t="shared" si="40"/>
        <v>0</v>
      </c>
      <c r="E57" s="66">
        <f t="shared" si="42"/>
        <v>0</v>
      </c>
      <c r="F57" s="16">
        <f t="shared" si="43"/>
        <v>0</v>
      </c>
      <c r="G57" s="16">
        <f t="shared" si="44"/>
        <v>0</v>
      </c>
      <c r="H57" s="66">
        <f t="shared" si="45"/>
        <v>0</v>
      </c>
      <c r="I57" s="67">
        <f t="shared" si="46"/>
        <v>0</v>
      </c>
      <c r="J57" s="68" t="e">
        <f>ABS(I57/C57)</f>
        <v>#DIV/0!</v>
      </c>
      <c r="K57" s="68">
        <f>ABS(I57*100/I1)</f>
        <v>0</v>
      </c>
      <c r="L57" s="67">
        <f>K1</f>
        <v>38</v>
      </c>
      <c r="M57" s="67">
        <f t="shared" si="25"/>
        <v>0</v>
      </c>
      <c r="N57" s="67">
        <f>SUM(O57:Q57)</f>
        <v>0</v>
      </c>
      <c r="O57" s="67">
        <f t="shared" si="27"/>
        <v>0</v>
      </c>
      <c r="P57" s="67">
        <f t="shared" si="28"/>
        <v>0</v>
      </c>
      <c r="Q57" s="67">
        <f t="shared" si="29"/>
        <v>0</v>
      </c>
      <c r="R57" s="274">
        <f t="shared" si="30"/>
        <v>0</v>
      </c>
      <c r="S57" s="276">
        <f t="shared" si="31"/>
        <v>0</v>
      </c>
      <c r="T57" s="275">
        <f t="shared" si="32"/>
        <v>0</v>
      </c>
      <c r="U57" s="275">
        <f t="shared" si="33"/>
        <v>0</v>
      </c>
      <c r="V57" s="153">
        <f t="shared" si="49"/>
        <v>0</v>
      </c>
      <c r="W57" s="89"/>
      <c r="X57" s="214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91"/>
      <c r="BP57" s="221"/>
      <c r="BQ57" s="90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9"/>
      <c r="CZ57" s="66"/>
      <c r="DA57" s="69"/>
      <c r="DB57" s="66"/>
      <c r="DC57" s="69"/>
      <c r="DD57" s="66"/>
      <c r="DE57" s="66"/>
      <c r="DF57" s="66"/>
      <c r="DG57" s="66"/>
      <c r="DH57" s="66"/>
      <c r="DI57" s="89"/>
      <c r="DJ57" s="90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9"/>
      <c r="ER57" s="69"/>
      <c r="ES57" s="69"/>
      <c r="ET57" s="69"/>
      <c r="EU57" s="69"/>
      <c r="EV57" s="66"/>
      <c r="EW57" s="69"/>
      <c r="EX57" s="66"/>
      <c r="EY57" s="69"/>
      <c r="EZ57" s="66"/>
      <c r="FA57" s="69"/>
      <c r="FB57" s="250">
        <f t="shared" si="24"/>
        <v>0</v>
      </c>
      <c r="FC57" s="248">
        <f t="shared" si="35"/>
        <v>0</v>
      </c>
      <c r="FD57" s="243">
        <f t="shared" si="36"/>
        <v>0</v>
      </c>
      <c r="FE57" s="214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116"/>
      <c r="GZ57" s="117"/>
      <c r="HA57" s="217">
        <f t="shared" si="37"/>
        <v>0</v>
      </c>
      <c r="HB57" s="256"/>
      <c r="HC57" s="187"/>
      <c r="HD57" s="187"/>
      <c r="HE57" s="187"/>
      <c r="HF57" s="187"/>
      <c r="HG57" s="187"/>
      <c r="HH57" s="187"/>
      <c r="HI57" s="187"/>
      <c r="HJ57" s="187"/>
      <c r="HK57" s="187"/>
      <c r="HL57" s="187"/>
      <c r="HM57" s="187"/>
      <c r="HN57" s="187"/>
      <c r="HO57" s="187"/>
      <c r="HP57" s="187"/>
      <c r="HQ57" s="187"/>
      <c r="HR57" s="187"/>
      <c r="HS57" s="187"/>
      <c r="HT57" s="187"/>
      <c r="HU57" s="187"/>
      <c r="HV57" s="187"/>
      <c r="HW57" s="187"/>
      <c r="HX57" s="187"/>
      <c r="HY57" s="187"/>
      <c r="HZ57" s="187"/>
      <c r="IA57" s="187"/>
      <c r="IB57" s="187"/>
      <c r="IC57" s="187"/>
      <c r="ID57" s="187"/>
      <c r="IE57" s="187"/>
      <c r="IF57" s="187"/>
      <c r="IG57" s="187"/>
      <c r="IH57" s="187"/>
      <c r="II57" s="187"/>
      <c r="IJ57" s="187"/>
      <c r="IK57" s="187"/>
      <c r="IL57" s="187"/>
      <c r="IM57" s="187"/>
      <c r="IN57" s="187"/>
      <c r="IO57" s="187"/>
      <c r="IP57" s="187"/>
      <c r="IQ57" s="187"/>
      <c r="IR57" s="116"/>
      <c r="IS57" s="117"/>
      <c r="IT57" s="128"/>
      <c r="IU57" s="128"/>
      <c r="IV57" s="128"/>
    </row>
    <row r="58" spans="1:256" ht="13.5" hidden="1" thickBot="1">
      <c r="A58" s="107"/>
      <c r="B58" s="70"/>
      <c r="C58" s="22">
        <f t="shared" si="41"/>
        <v>0</v>
      </c>
      <c r="D58" s="16">
        <f t="shared" si="40"/>
        <v>0</v>
      </c>
      <c r="E58" s="66">
        <f t="shared" si="42"/>
        <v>0</v>
      </c>
      <c r="F58" s="16">
        <f t="shared" si="43"/>
        <v>0</v>
      </c>
      <c r="G58" s="16">
        <f t="shared" si="44"/>
        <v>0</v>
      </c>
      <c r="H58" s="66">
        <f t="shared" si="45"/>
        <v>0</v>
      </c>
      <c r="I58" s="67">
        <f t="shared" si="46"/>
        <v>0</v>
      </c>
      <c r="J58" s="68" t="e">
        <f>ABS(I58/C58)</f>
        <v>#DIV/0!</v>
      </c>
      <c r="K58" s="68">
        <f>ABS(I58*100/I1)</f>
        <v>0</v>
      </c>
      <c r="L58" s="67">
        <f>K1</f>
        <v>38</v>
      </c>
      <c r="M58" s="67">
        <f t="shared" si="25"/>
        <v>0</v>
      </c>
      <c r="N58" s="67">
        <f>SUM(O58:Q58)</f>
        <v>0</v>
      </c>
      <c r="O58" s="67">
        <f t="shared" si="27"/>
        <v>0</v>
      </c>
      <c r="P58" s="67">
        <f t="shared" si="28"/>
        <v>0</v>
      </c>
      <c r="Q58" s="67">
        <f t="shared" si="29"/>
        <v>0</v>
      </c>
      <c r="R58" s="274">
        <f t="shared" si="30"/>
        <v>0</v>
      </c>
      <c r="S58" s="276">
        <f t="shared" si="31"/>
        <v>0</v>
      </c>
      <c r="T58" s="275">
        <f t="shared" si="32"/>
        <v>0</v>
      </c>
      <c r="U58" s="275">
        <f t="shared" si="33"/>
        <v>0</v>
      </c>
      <c r="V58" s="153">
        <f t="shared" si="49"/>
        <v>0</v>
      </c>
      <c r="W58" s="89"/>
      <c r="X58" s="214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91"/>
      <c r="BP58" s="221"/>
      <c r="BQ58" s="90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9"/>
      <c r="CZ58" s="66"/>
      <c r="DA58" s="69"/>
      <c r="DB58" s="66"/>
      <c r="DC58" s="69"/>
      <c r="DD58" s="66"/>
      <c r="DE58" s="66"/>
      <c r="DF58" s="66"/>
      <c r="DG58" s="66"/>
      <c r="DH58" s="66"/>
      <c r="DI58" s="89"/>
      <c r="DJ58" s="90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9"/>
      <c r="ER58" s="69"/>
      <c r="ES58" s="69"/>
      <c r="ET58" s="69"/>
      <c r="EU58" s="69"/>
      <c r="EV58" s="66"/>
      <c r="EW58" s="69"/>
      <c r="EX58" s="66"/>
      <c r="EY58" s="69"/>
      <c r="EZ58" s="66"/>
      <c r="FA58" s="69"/>
      <c r="FB58" s="250">
        <f t="shared" si="24"/>
        <v>0</v>
      </c>
      <c r="FC58" s="248">
        <f t="shared" si="35"/>
        <v>0</v>
      </c>
      <c r="FD58" s="243">
        <f t="shared" si="36"/>
        <v>0</v>
      </c>
      <c r="FE58" s="214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116"/>
      <c r="GZ58" s="117"/>
      <c r="HA58" s="217">
        <f t="shared" si="37"/>
        <v>0</v>
      </c>
      <c r="HB58" s="256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/>
      <c r="HO58" s="187"/>
      <c r="HP58" s="187"/>
      <c r="HQ58" s="187"/>
      <c r="HR58" s="187"/>
      <c r="HS58" s="187"/>
      <c r="HT58" s="187"/>
      <c r="HU58" s="187"/>
      <c r="HV58" s="187"/>
      <c r="HW58" s="187"/>
      <c r="HX58" s="187"/>
      <c r="HY58" s="187"/>
      <c r="HZ58" s="187"/>
      <c r="IA58" s="187"/>
      <c r="IB58" s="187"/>
      <c r="IC58" s="187"/>
      <c r="ID58" s="187"/>
      <c r="IE58" s="187"/>
      <c r="IF58" s="187"/>
      <c r="IG58" s="187"/>
      <c r="IH58" s="187"/>
      <c r="II58" s="187"/>
      <c r="IJ58" s="187"/>
      <c r="IK58" s="187"/>
      <c r="IL58" s="187"/>
      <c r="IM58" s="187"/>
      <c r="IN58" s="187"/>
      <c r="IO58" s="187"/>
      <c r="IP58" s="187"/>
      <c r="IQ58" s="187"/>
      <c r="IR58" s="116"/>
      <c r="IS58" s="117"/>
      <c r="IT58" s="128"/>
      <c r="IU58" s="128"/>
      <c r="IV58" s="128"/>
    </row>
    <row r="59" spans="1:256" ht="13.5" hidden="1" thickBot="1">
      <c r="A59" s="107"/>
      <c r="B59" s="70"/>
      <c r="C59" s="22">
        <f t="shared" si="41"/>
        <v>0</v>
      </c>
      <c r="D59" s="16">
        <f t="shared" si="40"/>
        <v>0</v>
      </c>
      <c r="E59" s="66">
        <f t="shared" si="42"/>
        <v>0</v>
      </c>
      <c r="F59" s="16">
        <f t="shared" si="43"/>
        <v>0</v>
      </c>
      <c r="G59" s="16">
        <f t="shared" si="44"/>
        <v>0</v>
      </c>
      <c r="H59" s="66">
        <f t="shared" si="45"/>
        <v>0</v>
      </c>
      <c r="I59" s="67">
        <f t="shared" si="46"/>
        <v>0</v>
      </c>
      <c r="J59" s="68" t="e">
        <f>ABS(I59/C59)</f>
        <v>#DIV/0!</v>
      </c>
      <c r="K59" s="68">
        <f>ABS(I59*100/I1)</f>
        <v>0</v>
      </c>
      <c r="L59" s="67">
        <f>K1</f>
        <v>38</v>
      </c>
      <c r="M59" s="67">
        <f t="shared" si="25"/>
        <v>0</v>
      </c>
      <c r="N59" s="67">
        <f>SUM(O59:Q59)</f>
        <v>0</v>
      </c>
      <c r="O59" s="67">
        <f t="shared" si="27"/>
        <v>0</v>
      </c>
      <c r="P59" s="67">
        <f t="shared" si="28"/>
        <v>0</v>
      </c>
      <c r="Q59" s="67">
        <f t="shared" si="29"/>
        <v>0</v>
      </c>
      <c r="R59" s="274">
        <f t="shared" si="30"/>
        <v>0</v>
      </c>
      <c r="S59" s="276">
        <f t="shared" si="31"/>
        <v>0</v>
      </c>
      <c r="T59" s="275">
        <f t="shared" si="32"/>
        <v>0</v>
      </c>
      <c r="U59" s="275">
        <f t="shared" si="33"/>
        <v>0</v>
      </c>
      <c r="V59" s="153">
        <f t="shared" si="49"/>
        <v>0</v>
      </c>
      <c r="W59" s="89"/>
      <c r="X59" s="214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91"/>
      <c r="BP59" s="221"/>
      <c r="BQ59" s="90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9"/>
      <c r="CZ59" s="66"/>
      <c r="DA59" s="69"/>
      <c r="DB59" s="66"/>
      <c r="DC59" s="69"/>
      <c r="DD59" s="66"/>
      <c r="DE59" s="66"/>
      <c r="DF59" s="66"/>
      <c r="DG59" s="66"/>
      <c r="DH59" s="66"/>
      <c r="DI59" s="89"/>
      <c r="DJ59" s="90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9"/>
      <c r="ER59" s="69"/>
      <c r="ES59" s="69"/>
      <c r="ET59" s="69"/>
      <c r="EU59" s="69"/>
      <c r="EV59" s="66"/>
      <c r="EW59" s="69"/>
      <c r="EX59" s="66"/>
      <c r="EY59" s="69"/>
      <c r="EZ59" s="66"/>
      <c r="FA59" s="69"/>
      <c r="FB59" s="250">
        <f t="shared" si="24"/>
        <v>0</v>
      </c>
      <c r="FC59" s="248">
        <f t="shared" si="35"/>
        <v>0</v>
      </c>
      <c r="FD59" s="243">
        <f t="shared" si="36"/>
        <v>0</v>
      </c>
      <c r="FE59" s="214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116"/>
      <c r="GZ59" s="117"/>
      <c r="HA59" s="217">
        <f t="shared" si="37"/>
        <v>0</v>
      </c>
      <c r="HB59" s="256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  <c r="IA59" s="187"/>
      <c r="IB59" s="187"/>
      <c r="IC59" s="187"/>
      <c r="ID59" s="187"/>
      <c r="IE59" s="187"/>
      <c r="IF59" s="187"/>
      <c r="IG59" s="187"/>
      <c r="IH59" s="187"/>
      <c r="II59" s="187"/>
      <c r="IJ59" s="187"/>
      <c r="IK59" s="187"/>
      <c r="IL59" s="187"/>
      <c r="IM59" s="187"/>
      <c r="IN59" s="187"/>
      <c r="IO59" s="187"/>
      <c r="IP59" s="187"/>
      <c r="IQ59" s="187"/>
      <c r="IR59" s="116"/>
      <c r="IS59" s="117"/>
      <c r="IT59" s="128"/>
      <c r="IU59" s="128"/>
      <c r="IV59" s="128"/>
    </row>
    <row r="60" spans="1:256" ht="13.5" hidden="1" thickBot="1">
      <c r="A60" s="107"/>
      <c r="B60" s="70"/>
      <c r="C60" s="22"/>
      <c r="D60" s="16">
        <f t="shared" si="40"/>
        <v>0</v>
      </c>
      <c r="E60" s="66"/>
      <c r="F60" s="16"/>
      <c r="G60" s="16"/>
      <c r="H60" s="66">
        <f t="shared" si="45"/>
        <v>0</v>
      </c>
      <c r="I60" s="67"/>
      <c r="J60" s="68"/>
      <c r="K60" s="68"/>
      <c r="L60" s="67"/>
      <c r="M60" s="67"/>
      <c r="N60" s="67"/>
      <c r="O60" s="67"/>
      <c r="P60" s="67"/>
      <c r="Q60" s="67"/>
      <c r="R60" s="274">
        <f t="shared" si="30"/>
        <v>0</v>
      </c>
      <c r="S60" s="276">
        <f t="shared" si="31"/>
        <v>0</v>
      </c>
      <c r="T60" s="275">
        <f t="shared" si="32"/>
        <v>0</v>
      </c>
      <c r="U60" s="275">
        <f t="shared" si="33"/>
        <v>0</v>
      </c>
      <c r="V60" s="153">
        <f t="shared" si="49"/>
        <v>0</v>
      </c>
      <c r="W60" s="89"/>
      <c r="X60" s="214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91"/>
      <c r="BP60" s="221"/>
      <c r="BQ60" s="90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9"/>
      <c r="CZ60" s="66"/>
      <c r="DA60" s="69"/>
      <c r="DB60" s="66"/>
      <c r="DC60" s="69"/>
      <c r="DD60" s="66"/>
      <c r="DE60" s="66"/>
      <c r="DF60" s="66"/>
      <c r="DG60" s="66"/>
      <c r="DH60" s="66"/>
      <c r="DI60" s="89"/>
      <c r="DJ60" s="90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9"/>
      <c r="ER60" s="69"/>
      <c r="ES60" s="69"/>
      <c r="ET60" s="69"/>
      <c r="EU60" s="69"/>
      <c r="EV60" s="66"/>
      <c r="EW60" s="69"/>
      <c r="EX60" s="66"/>
      <c r="EY60" s="69"/>
      <c r="EZ60" s="66"/>
      <c r="FA60" s="69"/>
      <c r="FB60" s="250">
        <f t="shared" si="24"/>
        <v>0</v>
      </c>
      <c r="FC60" s="248">
        <f t="shared" si="35"/>
        <v>0</v>
      </c>
      <c r="FD60" s="243">
        <f t="shared" si="36"/>
        <v>0</v>
      </c>
      <c r="FE60" s="214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116"/>
      <c r="GZ60" s="117"/>
      <c r="HA60" s="217">
        <f t="shared" si="37"/>
        <v>0</v>
      </c>
      <c r="HB60" s="256"/>
      <c r="HC60" s="187"/>
      <c r="HD60" s="187"/>
      <c r="HE60" s="187"/>
      <c r="HF60" s="187"/>
      <c r="HG60" s="187"/>
      <c r="HH60" s="187"/>
      <c r="HI60" s="187"/>
      <c r="HJ60" s="187"/>
      <c r="HK60" s="187"/>
      <c r="HL60" s="187"/>
      <c r="HM60" s="187"/>
      <c r="HN60" s="187"/>
      <c r="HO60" s="187"/>
      <c r="HP60" s="187"/>
      <c r="HQ60" s="187"/>
      <c r="HR60" s="187"/>
      <c r="HS60" s="187"/>
      <c r="HT60" s="187"/>
      <c r="HU60" s="187"/>
      <c r="HV60" s="187"/>
      <c r="HW60" s="187"/>
      <c r="HX60" s="187"/>
      <c r="HY60" s="187"/>
      <c r="HZ60" s="187"/>
      <c r="IA60" s="187"/>
      <c r="IB60" s="187"/>
      <c r="IC60" s="187"/>
      <c r="ID60" s="187"/>
      <c r="IE60" s="187"/>
      <c r="IF60" s="187"/>
      <c r="IG60" s="187"/>
      <c r="IH60" s="187"/>
      <c r="II60" s="187"/>
      <c r="IJ60" s="187"/>
      <c r="IK60" s="187"/>
      <c r="IL60" s="187"/>
      <c r="IM60" s="187"/>
      <c r="IN60" s="187"/>
      <c r="IO60" s="187"/>
      <c r="IP60" s="187"/>
      <c r="IQ60" s="187"/>
      <c r="IR60" s="116"/>
      <c r="IS60" s="117"/>
      <c r="IT60" s="128"/>
      <c r="IU60" s="128"/>
      <c r="IV60" s="128"/>
    </row>
    <row r="61" spans="1:256" ht="13.5" hidden="1" thickBot="1">
      <c r="A61" s="107"/>
      <c r="B61" s="70"/>
      <c r="C61" s="22"/>
      <c r="D61" s="16">
        <f t="shared" si="40"/>
        <v>0</v>
      </c>
      <c r="E61" s="66"/>
      <c r="F61" s="16"/>
      <c r="G61" s="16"/>
      <c r="H61" s="66">
        <f t="shared" si="45"/>
        <v>0</v>
      </c>
      <c r="I61" s="67"/>
      <c r="J61" s="68"/>
      <c r="K61" s="68"/>
      <c r="L61" s="67"/>
      <c r="M61" s="67"/>
      <c r="N61" s="67"/>
      <c r="O61" s="67"/>
      <c r="P61" s="67"/>
      <c r="Q61" s="67"/>
      <c r="R61" s="274">
        <f t="shared" si="30"/>
        <v>0</v>
      </c>
      <c r="S61" s="276">
        <f t="shared" si="31"/>
        <v>0</v>
      </c>
      <c r="T61" s="275">
        <f t="shared" si="32"/>
        <v>0</v>
      </c>
      <c r="U61" s="275">
        <f t="shared" si="33"/>
        <v>0</v>
      </c>
      <c r="V61" s="153">
        <f t="shared" si="49"/>
        <v>0</v>
      </c>
      <c r="W61" s="89"/>
      <c r="X61" s="214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91"/>
      <c r="BP61" s="221"/>
      <c r="BQ61" s="90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9"/>
      <c r="CZ61" s="66"/>
      <c r="DA61" s="69"/>
      <c r="DB61" s="66"/>
      <c r="DC61" s="69"/>
      <c r="DD61" s="66"/>
      <c r="DE61" s="66"/>
      <c r="DF61" s="66"/>
      <c r="DG61" s="66"/>
      <c r="DH61" s="66"/>
      <c r="DI61" s="89"/>
      <c r="DJ61" s="90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9"/>
      <c r="ER61" s="69"/>
      <c r="ES61" s="69"/>
      <c r="ET61" s="69"/>
      <c r="EU61" s="69"/>
      <c r="EV61" s="66"/>
      <c r="EW61" s="69"/>
      <c r="EX61" s="66"/>
      <c r="EY61" s="69"/>
      <c r="EZ61" s="66"/>
      <c r="FA61" s="69"/>
      <c r="FB61" s="250">
        <f t="shared" si="24"/>
        <v>0</v>
      </c>
      <c r="FC61" s="248">
        <f t="shared" si="35"/>
        <v>0</v>
      </c>
      <c r="FD61" s="243">
        <f t="shared" si="36"/>
        <v>0</v>
      </c>
      <c r="FE61" s="214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116"/>
      <c r="GZ61" s="117"/>
      <c r="HA61" s="217">
        <f t="shared" si="37"/>
        <v>0</v>
      </c>
      <c r="HB61" s="256"/>
      <c r="HC61" s="187"/>
      <c r="HD61" s="187"/>
      <c r="HE61" s="187"/>
      <c r="HF61" s="187"/>
      <c r="HG61" s="187"/>
      <c r="HH61" s="187"/>
      <c r="HI61" s="187"/>
      <c r="HJ61" s="187"/>
      <c r="HK61" s="187"/>
      <c r="HL61" s="187"/>
      <c r="HM61" s="187"/>
      <c r="HN61" s="187"/>
      <c r="HO61" s="187"/>
      <c r="HP61" s="187"/>
      <c r="HQ61" s="187"/>
      <c r="HR61" s="187"/>
      <c r="HS61" s="187"/>
      <c r="HT61" s="187"/>
      <c r="HU61" s="187"/>
      <c r="HV61" s="187"/>
      <c r="HW61" s="187"/>
      <c r="HX61" s="187"/>
      <c r="HY61" s="187"/>
      <c r="HZ61" s="187"/>
      <c r="IA61" s="187"/>
      <c r="IB61" s="187"/>
      <c r="IC61" s="187"/>
      <c r="ID61" s="187"/>
      <c r="IE61" s="187"/>
      <c r="IF61" s="187"/>
      <c r="IG61" s="187"/>
      <c r="IH61" s="187"/>
      <c r="II61" s="187"/>
      <c r="IJ61" s="187"/>
      <c r="IK61" s="187"/>
      <c r="IL61" s="187"/>
      <c r="IM61" s="187"/>
      <c r="IN61" s="187"/>
      <c r="IO61" s="187"/>
      <c r="IP61" s="187"/>
      <c r="IQ61" s="187"/>
      <c r="IR61" s="116"/>
      <c r="IS61" s="117"/>
      <c r="IT61" s="128"/>
      <c r="IU61" s="128"/>
      <c r="IV61" s="128"/>
    </row>
    <row r="62" spans="1:256" ht="13.5" hidden="1" thickBot="1">
      <c r="A62" s="107"/>
      <c r="B62" s="70"/>
      <c r="C62" s="22"/>
      <c r="D62" s="16"/>
      <c r="E62" s="66"/>
      <c r="F62" s="16"/>
      <c r="G62" s="16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274">
        <f t="shared" si="30"/>
        <v>0</v>
      </c>
      <c r="S62" s="276">
        <f t="shared" si="31"/>
        <v>0</v>
      </c>
      <c r="T62" s="275">
        <f t="shared" si="32"/>
        <v>0</v>
      </c>
      <c r="U62" s="275">
        <f t="shared" si="33"/>
        <v>0</v>
      </c>
      <c r="V62" s="153">
        <f t="shared" si="49"/>
        <v>0</v>
      </c>
      <c r="W62" s="89"/>
      <c r="X62" s="214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91"/>
      <c r="BP62" s="221"/>
      <c r="BQ62" s="90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9"/>
      <c r="CZ62" s="66"/>
      <c r="DA62" s="69"/>
      <c r="DB62" s="66"/>
      <c r="DC62" s="69"/>
      <c r="DD62" s="66"/>
      <c r="DE62" s="66"/>
      <c r="DF62" s="66"/>
      <c r="DG62" s="66"/>
      <c r="DH62" s="66"/>
      <c r="DI62" s="89"/>
      <c r="DJ62" s="90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9"/>
      <c r="ER62" s="69"/>
      <c r="ES62" s="69"/>
      <c r="ET62" s="69"/>
      <c r="EU62" s="69"/>
      <c r="EV62" s="66"/>
      <c r="EW62" s="69"/>
      <c r="EX62" s="66"/>
      <c r="EY62" s="69"/>
      <c r="EZ62" s="66"/>
      <c r="FA62" s="69"/>
      <c r="FB62" s="250">
        <f t="shared" si="24"/>
        <v>0</v>
      </c>
      <c r="FC62" s="248">
        <f t="shared" si="35"/>
        <v>0</v>
      </c>
      <c r="FD62" s="243">
        <f t="shared" si="36"/>
        <v>0</v>
      </c>
      <c r="FE62" s="214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116"/>
      <c r="GZ62" s="117"/>
      <c r="HA62" s="218">
        <f t="shared" si="37"/>
        <v>0</v>
      </c>
      <c r="HB62" s="265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66"/>
      <c r="IH62" s="66"/>
      <c r="II62" s="66"/>
      <c r="IJ62" s="66"/>
      <c r="IK62" s="116"/>
      <c r="IL62" s="116"/>
      <c r="IM62" s="116"/>
      <c r="IN62" s="116"/>
      <c r="IO62" s="116"/>
      <c r="IP62" s="116"/>
      <c r="IQ62" s="116"/>
      <c r="IR62" s="116"/>
      <c r="IS62" s="117"/>
      <c r="IT62" s="128"/>
      <c r="IU62" s="128"/>
      <c r="IV62" s="128"/>
    </row>
    <row r="63" spans="1:256" ht="14.25" hidden="1" thickTop="1" thickBot="1">
      <c r="A63" s="107"/>
      <c r="B63" s="70"/>
      <c r="C63" s="22"/>
      <c r="D63" s="16"/>
      <c r="E63" s="66"/>
      <c r="F63" s="16"/>
      <c r="G63" s="16"/>
      <c r="H63" s="66">
        <f>COUNTIF(BQ63:DH63,"S")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274">
        <f t="shared" si="30"/>
        <v>0</v>
      </c>
      <c r="S63" s="276">
        <f t="shared" si="31"/>
        <v>0</v>
      </c>
      <c r="T63" s="275">
        <f t="shared" si="32"/>
        <v>0</v>
      </c>
      <c r="U63" s="275">
        <f t="shared" si="33"/>
        <v>0</v>
      </c>
      <c r="V63" s="153">
        <f t="shared" si="49"/>
        <v>0</v>
      </c>
      <c r="W63" s="89"/>
      <c r="X63" s="214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91"/>
      <c r="BP63" s="221"/>
      <c r="BQ63" s="90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9"/>
      <c r="CZ63" s="66"/>
      <c r="DA63" s="69"/>
      <c r="DB63" s="66"/>
      <c r="DC63" s="69"/>
      <c r="DD63" s="66"/>
      <c r="DE63" s="66"/>
      <c r="DF63" s="66"/>
      <c r="DG63" s="66"/>
      <c r="DH63" s="66"/>
      <c r="DI63" s="89"/>
      <c r="DJ63" s="90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9"/>
      <c r="ER63" s="69"/>
      <c r="ES63" s="69"/>
      <c r="ET63" s="69"/>
      <c r="EU63" s="69"/>
      <c r="EV63" s="108"/>
      <c r="EW63" s="109"/>
      <c r="EX63" s="108"/>
      <c r="EY63" s="109"/>
      <c r="EZ63" s="108"/>
      <c r="FA63" s="109"/>
      <c r="FB63" s="250">
        <f t="shared" si="24"/>
        <v>0</v>
      </c>
      <c r="FC63" s="248">
        <f t="shared" si="35"/>
        <v>0</v>
      </c>
      <c r="FD63" s="243">
        <f t="shared" si="36"/>
        <v>0</v>
      </c>
      <c r="FE63" s="214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116"/>
      <c r="GZ63" s="117"/>
      <c r="HA63" s="216">
        <f t="shared" si="37"/>
        <v>0</v>
      </c>
      <c r="HB63" s="265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66"/>
      <c r="IH63" s="66"/>
      <c r="II63" s="66"/>
      <c r="IJ63" s="66"/>
      <c r="IK63" s="116"/>
      <c r="IL63" s="116"/>
      <c r="IM63" s="116"/>
      <c r="IN63" s="116"/>
      <c r="IO63" s="116"/>
      <c r="IP63" s="116"/>
      <c r="IQ63" s="116"/>
      <c r="IR63" s="116"/>
      <c r="IS63" s="117"/>
      <c r="IT63" s="128"/>
      <c r="IU63" s="128"/>
      <c r="IV63" s="128"/>
    </row>
    <row r="64" spans="1:256" s="2" customFormat="1" ht="14.25" hidden="1" thickTop="1" thickBot="1">
      <c r="A64" s="106"/>
      <c r="B64" s="70"/>
      <c r="C64" s="22"/>
      <c r="D64" s="16"/>
      <c r="E64" s="66"/>
      <c r="F64" s="16"/>
      <c r="G64" s="16"/>
      <c r="H64" s="66">
        <f>COUNTIF(BQ64:DH64,"S")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274">
        <f t="shared" si="30"/>
        <v>0</v>
      </c>
      <c r="S64" s="276">
        <f t="shared" si="31"/>
        <v>0</v>
      </c>
      <c r="T64" s="275">
        <f t="shared" si="32"/>
        <v>0</v>
      </c>
      <c r="U64" s="275">
        <f t="shared" si="33"/>
        <v>0</v>
      </c>
      <c r="V64" s="153">
        <f t="shared" si="49"/>
        <v>0</v>
      </c>
      <c r="W64" s="89"/>
      <c r="X64" s="214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91"/>
      <c r="BP64" s="221"/>
      <c r="BQ64" s="90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9"/>
      <c r="CZ64" s="66"/>
      <c r="DA64" s="69"/>
      <c r="DB64" s="66"/>
      <c r="DC64" s="69"/>
      <c r="DD64" s="66"/>
      <c r="DE64" s="66"/>
      <c r="DF64" s="66"/>
      <c r="DG64" s="66"/>
      <c r="DH64" s="66"/>
      <c r="DI64" s="89"/>
      <c r="DJ64" s="90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9"/>
      <c r="ER64" s="69"/>
      <c r="ES64" s="69"/>
      <c r="ET64" s="69"/>
      <c r="EU64" s="69"/>
      <c r="EV64" s="108"/>
      <c r="EW64" s="109"/>
      <c r="EX64" s="108"/>
      <c r="EY64" s="109"/>
      <c r="EZ64" s="108"/>
      <c r="FA64" s="109"/>
      <c r="FB64" s="250">
        <f t="shared" si="24"/>
        <v>0</v>
      </c>
      <c r="FC64" s="248">
        <f t="shared" si="35"/>
        <v>0</v>
      </c>
      <c r="FD64" s="243">
        <f t="shared" si="36"/>
        <v>0</v>
      </c>
      <c r="FE64" s="214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92"/>
      <c r="HA64" s="216">
        <f t="shared" si="37"/>
        <v>0</v>
      </c>
      <c r="HB64" s="112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92"/>
      <c r="IT64" s="10"/>
      <c r="IU64" s="10"/>
      <c r="IV64" s="10"/>
    </row>
    <row r="65" spans="1:256" ht="14.25" hidden="1" thickTop="1" thickBot="1">
      <c r="A65" s="106"/>
      <c r="B65" s="70"/>
      <c r="C65" s="22"/>
      <c r="D65" s="16"/>
      <c r="E65" s="66"/>
      <c r="F65" s="16"/>
      <c r="G65" s="16"/>
      <c r="H65" s="66">
        <f>COUNTIF(BQ65:DH65,"S")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274">
        <f t="shared" si="30"/>
        <v>0</v>
      </c>
      <c r="S65" s="276">
        <f t="shared" si="31"/>
        <v>0</v>
      </c>
      <c r="T65" s="275">
        <f t="shared" si="32"/>
        <v>0</v>
      </c>
      <c r="U65" s="275">
        <f t="shared" si="33"/>
        <v>0</v>
      </c>
      <c r="V65" s="153">
        <f t="shared" si="49"/>
        <v>0</v>
      </c>
      <c r="W65" s="89"/>
      <c r="X65" s="214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91"/>
      <c r="BP65" s="221"/>
      <c r="BQ65" s="90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9"/>
      <c r="CZ65" s="66"/>
      <c r="DA65" s="69"/>
      <c r="DB65" s="66"/>
      <c r="DC65" s="69"/>
      <c r="DD65" s="66"/>
      <c r="DE65" s="66"/>
      <c r="DF65" s="66"/>
      <c r="DG65" s="66"/>
      <c r="DH65" s="66"/>
      <c r="DI65" s="176"/>
      <c r="DJ65" s="90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9"/>
      <c r="ER65" s="69"/>
      <c r="ES65" s="69"/>
      <c r="ET65" s="69"/>
      <c r="EU65" s="69"/>
      <c r="EV65" s="108"/>
      <c r="EW65" s="109"/>
      <c r="EX65" s="108"/>
      <c r="EY65" s="109"/>
      <c r="EZ65" s="108"/>
      <c r="FA65" s="109"/>
      <c r="FB65" s="250">
        <f t="shared" si="24"/>
        <v>0</v>
      </c>
      <c r="FC65" s="248">
        <f t="shared" si="35"/>
        <v>0</v>
      </c>
      <c r="FD65" s="243">
        <f t="shared" si="36"/>
        <v>0</v>
      </c>
      <c r="FE65" s="214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116"/>
      <c r="GZ65" s="117"/>
      <c r="HA65" s="216">
        <f t="shared" si="37"/>
        <v>0</v>
      </c>
      <c r="HB65" s="265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66"/>
      <c r="IH65" s="66"/>
      <c r="II65" s="66"/>
      <c r="IJ65" s="66"/>
      <c r="IK65" s="116"/>
      <c r="IL65" s="116"/>
      <c r="IM65" s="116"/>
      <c r="IN65" s="116"/>
      <c r="IO65" s="116"/>
      <c r="IP65" s="116"/>
      <c r="IQ65" s="116"/>
      <c r="IR65" s="116"/>
      <c r="IS65" s="117"/>
      <c r="IT65" s="128"/>
      <c r="IU65" s="128"/>
      <c r="IV65" s="128"/>
    </row>
    <row r="66" spans="1:256" s="2" customFormat="1" ht="14.25" hidden="1" thickTop="1" thickBot="1">
      <c r="A66" s="198"/>
      <c r="B66" s="199"/>
      <c r="C66" s="200"/>
      <c r="D66" s="201"/>
      <c r="E66" s="201"/>
      <c r="F66" s="201"/>
      <c r="G66" s="201"/>
      <c r="H66" s="201">
        <f>COUNTIF(BQ66:DH66,"S")</f>
        <v>0</v>
      </c>
      <c r="I66" s="202"/>
      <c r="J66" s="203"/>
      <c r="K66" s="203"/>
      <c r="L66" s="203"/>
      <c r="M66" s="202"/>
      <c r="N66" s="202"/>
      <c r="O66" s="202"/>
      <c r="P66" s="202"/>
      <c r="Q66" s="202"/>
      <c r="R66" s="291">
        <f t="shared" si="30"/>
        <v>0</v>
      </c>
      <c r="S66" s="292">
        <f t="shared" si="31"/>
        <v>0</v>
      </c>
      <c r="T66" s="293">
        <f t="shared" si="32"/>
        <v>0</v>
      </c>
      <c r="U66" s="293">
        <f t="shared" si="33"/>
        <v>0</v>
      </c>
      <c r="V66" s="153">
        <f t="shared" si="49"/>
        <v>0</v>
      </c>
      <c r="W66" s="89"/>
      <c r="X66" s="215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261"/>
      <c r="BP66" s="221"/>
      <c r="BQ66" s="205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4"/>
      <c r="CZ66" s="201"/>
      <c r="DA66" s="204"/>
      <c r="DB66" s="201"/>
      <c r="DC66" s="204"/>
      <c r="DD66" s="201"/>
      <c r="DE66" s="201"/>
      <c r="DF66" s="201"/>
      <c r="DG66" s="201"/>
      <c r="DH66" s="201"/>
      <c r="DI66" s="89"/>
      <c r="DJ66" s="205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4"/>
      <c r="ER66" s="204"/>
      <c r="ES66" s="204"/>
      <c r="ET66" s="204"/>
      <c r="EU66" s="204"/>
      <c r="EV66" s="206"/>
      <c r="EW66" s="207"/>
      <c r="EX66" s="206"/>
      <c r="EY66" s="207"/>
      <c r="EZ66" s="206"/>
      <c r="FA66" s="207"/>
      <c r="FB66" s="251">
        <f t="shared" si="24"/>
        <v>0</v>
      </c>
      <c r="FC66" s="249">
        <f t="shared" si="35"/>
        <v>0</v>
      </c>
      <c r="FD66" s="244">
        <f t="shared" si="36"/>
        <v>0</v>
      </c>
      <c r="FE66" s="215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201"/>
      <c r="GX66" s="201"/>
      <c r="GY66" s="201"/>
      <c r="GZ66" s="208"/>
      <c r="HA66" s="219">
        <f t="shared" si="37"/>
        <v>0</v>
      </c>
      <c r="HB66" s="94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229"/>
      <c r="IT66" s="10"/>
      <c r="IU66" s="10"/>
      <c r="IV66" s="10"/>
    </row>
    <row r="67" spans="1:256" s="132" customFormat="1" ht="14.25" thickTop="1" thickBot="1">
      <c r="A67" s="188"/>
      <c r="B67" s="189"/>
      <c r="C67" s="189">
        <f t="shared" ref="C67:I67" si="50">SUM(C5:C66)</f>
        <v>0</v>
      </c>
      <c r="D67" s="189">
        <f t="shared" si="50"/>
        <v>11</v>
      </c>
      <c r="E67" s="189">
        <f t="shared" si="50"/>
        <v>0</v>
      </c>
      <c r="F67" s="189">
        <f t="shared" si="50"/>
        <v>0</v>
      </c>
      <c r="G67" s="189">
        <f t="shared" si="50"/>
        <v>0</v>
      </c>
      <c r="H67" s="189">
        <f t="shared" si="50"/>
        <v>0</v>
      </c>
      <c r="I67" s="189">
        <f t="shared" si="50"/>
        <v>0</v>
      </c>
      <c r="J67" s="189"/>
      <c r="K67" s="189"/>
      <c r="L67" s="189"/>
      <c r="M67" s="189"/>
      <c r="N67" s="189"/>
      <c r="O67" s="189"/>
      <c r="P67" s="189"/>
      <c r="Q67" s="189"/>
      <c r="R67" s="294">
        <f t="shared" si="30"/>
        <v>0</v>
      </c>
      <c r="S67" s="295">
        <f t="shared" si="31"/>
        <v>0</v>
      </c>
      <c r="T67" s="296">
        <f t="shared" si="32"/>
        <v>0</v>
      </c>
      <c r="U67" s="296">
        <f t="shared" si="33"/>
        <v>0</v>
      </c>
      <c r="V67" s="297">
        <f>SUM(V5:V66)</f>
        <v>27</v>
      </c>
      <c r="W67" s="197" t="s">
        <v>50</v>
      </c>
      <c r="X67" s="189">
        <f t="shared" ref="X67:AL67" si="51">COUNTIF(X5:X66,"T")</f>
        <v>0</v>
      </c>
      <c r="Y67" s="189">
        <f t="shared" si="51"/>
        <v>0</v>
      </c>
      <c r="Z67" s="189">
        <f t="shared" si="51"/>
        <v>0</v>
      </c>
      <c r="AA67" s="189">
        <f t="shared" si="51"/>
        <v>0</v>
      </c>
      <c r="AB67" s="189">
        <f t="shared" si="51"/>
        <v>0</v>
      </c>
      <c r="AC67" s="189">
        <f t="shared" si="51"/>
        <v>0</v>
      </c>
      <c r="AD67" s="189">
        <f t="shared" si="51"/>
        <v>0</v>
      </c>
      <c r="AE67" s="189">
        <f t="shared" si="51"/>
        <v>0</v>
      </c>
      <c r="AF67" s="189">
        <f t="shared" si="51"/>
        <v>0</v>
      </c>
      <c r="AG67" s="189">
        <f t="shared" si="51"/>
        <v>0</v>
      </c>
      <c r="AH67" s="189">
        <f t="shared" si="51"/>
        <v>0</v>
      </c>
      <c r="AI67" s="189">
        <f t="shared" si="51"/>
        <v>0</v>
      </c>
      <c r="AJ67" s="189">
        <f t="shared" si="51"/>
        <v>0</v>
      </c>
      <c r="AK67" s="189">
        <f t="shared" si="51"/>
        <v>0</v>
      </c>
      <c r="AL67" s="189">
        <f t="shared" si="51"/>
        <v>0</v>
      </c>
      <c r="AM67" s="189">
        <f>COUNTIF(AM5:AM66,"T")</f>
        <v>0</v>
      </c>
      <c r="AN67" s="189">
        <f>COUNTIF(AN5:AN66,"T")</f>
        <v>0</v>
      </c>
      <c r="AO67" s="189">
        <f>COUNTIF(AO5:AO66,"T")</f>
        <v>0</v>
      </c>
      <c r="AP67" s="189">
        <f>COUNTIF(AP5:AP66,"T")</f>
        <v>0</v>
      </c>
      <c r="AQ67" s="189">
        <f>COUNTIF(AQ5:AQ66,"T")</f>
        <v>0</v>
      </c>
      <c r="AR67" s="189">
        <f t="shared" ref="AR67:BM67" si="52">COUNTIF(AR5:AR66,"T")</f>
        <v>0</v>
      </c>
      <c r="AS67" s="189">
        <f t="shared" si="52"/>
        <v>0</v>
      </c>
      <c r="AT67" s="189">
        <f t="shared" si="52"/>
        <v>0</v>
      </c>
      <c r="AU67" s="189">
        <f t="shared" si="52"/>
        <v>0</v>
      </c>
      <c r="AV67" s="189">
        <f t="shared" si="52"/>
        <v>0</v>
      </c>
      <c r="AW67" s="189">
        <f t="shared" si="52"/>
        <v>0</v>
      </c>
      <c r="AX67" s="189">
        <f t="shared" si="52"/>
        <v>0</v>
      </c>
      <c r="AY67" s="189">
        <f t="shared" si="52"/>
        <v>0</v>
      </c>
      <c r="AZ67" s="189">
        <f t="shared" si="52"/>
        <v>0</v>
      </c>
      <c r="BA67" s="189">
        <f t="shared" si="52"/>
        <v>0</v>
      </c>
      <c r="BB67" s="189">
        <f t="shared" si="52"/>
        <v>0</v>
      </c>
      <c r="BC67" s="189">
        <f t="shared" si="52"/>
        <v>0</v>
      </c>
      <c r="BD67" s="189">
        <f t="shared" si="52"/>
        <v>0</v>
      </c>
      <c r="BE67" s="189">
        <f t="shared" si="52"/>
        <v>0</v>
      </c>
      <c r="BF67" s="189">
        <f t="shared" si="52"/>
        <v>0</v>
      </c>
      <c r="BG67" s="189">
        <f t="shared" si="52"/>
        <v>0</v>
      </c>
      <c r="BH67" s="189">
        <f t="shared" si="52"/>
        <v>11</v>
      </c>
      <c r="BI67" s="189">
        <f t="shared" si="52"/>
        <v>0</v>
      </c>
      <c r="BJ67" s="189">
        <f t="shared" si="52"/>
        <v>0</v>
      </c>
      <c r="BK67" s="189">
        <f t="shared" si="52"/>
        <v>0</v>
      </c>
      <c r="BL67" s="189">
        <f t="shared" si="52"/>
        <v>0</v>
      </c>
      <c r="BM67" s="189">
        <f t="shared" si="52"/>
        <v>0</v>
      </c>
      <c r="BN67" s="189">
        <f>COUNTIF(BN5:BN66,"T")</f>
        <v>0</v>
      </c>
      <c r="BO67" s="189">
        <f>COUNTIF(BO5:BO66,"T")</f>
        <v>0</v>
      </c>
      <c r="BP67" s="209"/>
      <c r="BQ67" s="209">
        <f t="shared" ref="BQ67:DE67" si="53">SUM(BQ5:BQ66)</f>
        <v>0</v>
      </c>
      <c r="BR67" s="209">
        <f t="shared" si="53"/>
        <v>0</v>
      </c>
      <c r="BS67" s="209">
        <f t="shared" si="53"/>
        <v>0</v>
      </c>
      <c r="BT67" s="209">
        <f t="shared" si="53"/>
        <v>0</v>
      </c>
      <c r="BU67" s="209">
        <f t="shared" si="53"/>
        <v>0</v>
      </c>
      <c r="BV67" s="209">
        <f t="shared" si="53"/>
        <v>0</v>
      </c>
      <c r="BW67" s="209">
        <f t="shared" si="53"/>
        <v>0</v>
      </c>
      <c r="BX67" s="209">
        <f t="shared" si="53"/>
        <v>0</v>
      </c>
      <c r="BY67" s="209">
        <f t="shared" si="53"/>
        <v>0</v>
      </c>
      <c r="BZ67" s="209">
        <f t="shared" si="53"/>
        <v>0</v>
      </c>
      <c r="CA67" s="209">
        <f t="shared" si="53"/>
        <v>0</v>
      </c>
      <c r="CB67" s="209">
        <f t="shared" si="53"/>
        <v>0</v>
      </c>
      <c r="CC67" s="209">
        <f t="shared" si="53"/>
        <v>0</v>
      </c>
      <c r="CD67" s="209">
        <f t="shared" si="53"/>
        <v>0</v>
      </c>
      <c r="CE67" s="209">
        <f t="shared" si="53"/>
        <v>0</v>
      </c>
      <c r="CF67" s="209">
        <f t="shared" si="53"/>
        <v>0</v>
      </c>
      <c r="CG67" s="209">
        <f t="shared" si="53"/>
        <v>0</v>
      </c>
      <c r="CH67" s="209">
        <f t="shared" si="53"/>
        <v>0</v>
      </c>
      <c r="CI67" s="209">
        <f t="shared" si="53"/>
        <v>0</v>
      </c>
      <c r="CJ67" s="209">
        <f t="shared" si="53"/>
        <v>0</v>
      </c>
      <c r="CK67" s="209">
        <f t="shared" si="53"/>
        <v>0</v>
      </c>
      <c r="CL67" s="209">
        <f t="shared" ref="CL67:CV67" si="54">SUM(CL5:CL66)</f>
        <v>0</v>
      </c>
      <c r="CM67" s="209">
        <f t="shared" si="54"/>
        <v>0</v>
      </c>
      <c r="CN67" s="209">
        <f t="shared" si="54"/>
        <v>0</v>
      </c>
      <c r="CO67" s="209">
        <f t="shared" si="54"/>
        <v>0</v>
      </c>
      <c r="CP67" s="209">
        <f t="shared" si="54"/>
        <v>0</v>
      </c>
      <c r="CQ67" s="209">
        <f t="shared" si="54"/>
        <v>0</v>
      </c>
      <c r="CR67" s="209">
        <f t="shared" si="54"/>
        <v>0</v>
      </c>
      <c r="CS67" s="209">
        <f t="shared" si="54"/>
        <v>0</v>
      </c>
      <c r="CT67" s="209">
        <f t="shared" si="54"/>
        <v>0</v>
      </c>
      <c r="CU67" s="209">
        <f t="shared" si="54"/>
        <v>0</v>
      </c>
      <c r="CV67" s="209">
        <f t="shared" si="54"/>
        <v>0</v>
      </c>
      <c r="CW67" s="209">
        <f>SUM(CW5:CW66)</f>
        <v>0</v>
      </c>
      <c r="CX67" s="209">
        <f>SUM(CX5:CX66)</f>
        <v>0</v>
      </c>
      <c r="CY67" s="209">
        <f t="shared" si="53"/>
        <v>0</v>
      </c>
      <c r="CZ67" s="209">
        <f t="shared" si="53"/>
        <v>0</v>
      </c>
      <c r="DA67" s="209">
        <f t="shared" si="53"/>
        <v>0</v>
      </c>
      <c r="DB67" s="209">
        <f t="shared" si="53"/>
        <v>0</v>
      </c>
      <c r="DC67" s="209">
        <f t="shared" si="53"/>
        <v>0</v>
      </c>
      <c r="DD67" s="209">
        <f t="shared" si="53"/>
        <v>0</v>
      </c>
      <c r="DE67" s="209">
        <f t="shared" si="53"/>
        <v>0</v>
      </c>
      <c r="DF67" s="209">
        <f>SUM(DF5:DF66)</f>
        <v>0</v>
      </c>
      <c r="DG67" s="209">
        <f>SUM(DG5:DG66)</f>
        <v>0</v>
      </c>
      <c r="DH67" s="209">
        <f>SUM(DH5:DH66)</f>
        <v>0</v>
      </c>
      <c r="DI67" s="210"/>
      <c r="DJ67" s="209">
        <f t="shared" ref="DJ67:EP67" si="55">COUNTIF(DJ5:DJ66,"E")</f>
        <v>0</v>
      </c>
      <c r="DK67" s="209">
        <f t="shared" si="55"/>
        <v>0</v>
      </c>
      <c r="DL67" s="209">
        <f t="shared" si="55"/>
        <v>0</v>
      </c>
      <c r="DM67" s="209">
        <f t="shared" si="55"/>
        <v>0</v>
      </c>
      <c r="DN67" s="209">
        <f t="shared" si="55"/>
        <v>0</v>
      </c>
      <c r="DO67" s="209">
        <f t="shared" si="55"/>
        <v>0</v>
      </c>
      <c r="DP67" s="209">
        <f t="shared" si="55"/>
        <v>0</v>
      </c>
      <c r="DQ67" s="209">
        <f t="shared" si="55"/>
        <v>0</v>
      </c>
      <c r="DR67" s="209">
        <f t="shared" si="55"/>
        <v>0</v>
      </c>
      <c r="DS67" s="209">
        <f t="shared" si="55"/>
        <v>0</v>
      </c>
      <c r="DT67" s="209">
        <f t="shared" si="55"/>
        <v>0</v>
      </c>
      <c r="DU67" s="209">
        <f t="shared" si="55"/>
        <v>0</v>
      </c>
      <c r="DV67" s="209">
        <f t="shared" si="55"/>
        <v>0</v>
      </c>
      <c r="DW67" s="209">
        <f t="shared" si="55"/>
        <v>0</v>
      </c>
      <c r="DX67" s="209">
        <f t="shared" si="55"/>
        <v>0</v>
      </c>
      <c r="DY67" s="209">
        <f t="shared" si="55"/>
        <v>0</v>
      </c>
      <c r="DZ67" s="209">
        <f t="shared" si="55"/>
        <v>0</v>
      </c>
      <c r="EA67" s="209">
        <f t="shared" si="55"/>
        <v>0</v>
      </c>
      <c r="EB67" s="209">
        <f t="shared" si="55"/>
        <v>0</v>
      </c>
      <c r="EC67" s="209">
        <f t="shared" si="55"/>
        <v>0</v>
      </c>
      <c r="ED67" s="209">
        <f t="shared" si="55"/>
        <v>0</v>
      </c>
      <c r="EE67" s="209">
        <f t="shared" si="55"/>
        <v>0</v>
      </c>
      <c r="EF67" s="209">
        <f t="shared" si="55"/>
        <v>0</v>
      </c>
      <c r="EG67" s="209">
        <f t="shared" si="55"/>
        <v>0</v>
      </c>
      <c r="EH67" s="209">
        <f t="shared" si="55"/>
        <v>0</v>
      </c>
      <c r="EI67" s="209">
        <f t="shared" si="55"/>
        <v>0</v>
      </c>
      <c r="EJ67" s="209">
        <f t="shared" si="55"/>
        <v>0</v>
      </c>
      <c r="EK67" s="209">
        <f t="shared" si="55"/>
        <v>0</v>
      </c>
      <c r="EL67" s="209">
        <f t="shared" si="55"/>
        <v>0</v>
      </c>
      <c r="EM67" s="209">
        <f t="shared" si="55"/>
        <v>0</v>
      </c>
      <c r="EN67" s="209">
        <f t="shared" si="55"/>
        <v>0</v>
      </c>
      <c r="EO67" s="209">
        <f t="shared" si="55"/>
        <v>0</v>
      </c>
      <c r="EP67" s="209">
        <f t="shared" si="55"/>
        <v>0</v>
      </c>
      <c r="EQ67" s="209">
        <f t="shared" ref="EQ67:FA67" si="56">COUNTIF(EQ5:EQ66,"E")</f>
        <v>0</v>
      </c>
      <c r="ER67" s="209">
        <f t="shared" si="56"/>
        <v>0</v>
      </c>
      <c r="ES67" s="209">
        <f t="shared" si="56"/>
        <v>0</v>
      </c>
      <c r="ET67" s="209">
        <f t="shared" si="56"/>
        <v>0</v>
      </c>
      <c r="EU67" s="209">
        <f t="shared" si="56"/>
        <v>0</v>
      </c>
      <c r="EV67" s="209">
        <f t="shared" si="56"/>
        <v>0</v>
      </c>
      <c r="EW67" s="209">
        <f t="shared" si="56"/>
        <v>0</v>
      </c>
      <c r="EX67" s="209">
        <f t="shared" si="56"/>
        <v>0</v>
      </c>
      <c r="EY67" s="209">
        <f t="shared" si="56"/>
        <v>0</v>
      </c>
      <c r="EZ67" s="209">
        <f t="shared" si="56"/>
        <v>0</v>
      </c>
      <c r="FA67" s="209">
        <f t="shared" si="56"/>
        <v>0</v>
      </c>
      <c r="FB67" s="252">
        <f>SUM(FB5:FB66)</f>
        <v>0</v>
      </c>
      <c r="FC67" s="240">
        <f>SUM(FC5:FC66)*2</f>
        <v>0</v>
      </c>
      <c r="FD67" s="245">
        <f>SUM(FD5:FD66)</f>
        <v>0</v>
      </c>
      <c r="FE67" s="209">
        <f t="shared" ref="FE67:GZ67" si="57">SUM(FE5:FE66)</f>
        <v>0</v>
      </c>
      <c r="FF67" s="209">
        <f t="shared" si="57"/>
        <v>0</v>
      </c>
      <c r="FG67" s="209">
        <f t="shared" si="57"/>
        <v>0</v>
      </c>
      <c r="FH67" s="209">
        <f t="shared" si="57"/>
        <v>0</v>
      </c>
      <c r="FI67" s="209">
        <f t="shared" si="57"/>
        <v>0</v>
      </c>
      <c r="FJ67" s="209">
        <f t="shared" si="57"/>
        <v>0</v>
      </c>
      <c r="FK67" s="209">
        <f t="shared" si="57"/>
        <v>0</v>
      </c>
      <c r="FL67" s="209">
        <f t="shared" si="57"/>
        <v>0</v>
      </c>
      <c r="FM67" s="209">
        <f t="shared" si="57"/>
        <v>0</v>
      </c>
      <c r="FN67" s="209">
        <f t="shared" si="57"/>
        <v>0</v>
      </c>
      <c r="FO67" s="209">
        <f t="shared" si="57"/>
        <v>0</v>
      </c>
      <c r="FP67" s="209">
        <f t="shared" si="57"/>
        <v>0</v>
      </c>
      <c r="FQ67" s="209">
        <f t="shared" si="57"/>
        <v>0</v>
      </c>
      <c r="FR67" s="209">
        <f t="shared" si="57"/>
        <v>0</v>
      </c>
      <c r="FS67" s="209">
        <f t="shared" si="57"/>
        <v>0</v>
      </c>
      <c r="FT67" s="209">
        <f t="shared" si="57"/>
        <v>0</v>
      </c>
      <c r="FU67" s="209">
        <f t="shared" si="57"/>
        <v>0</v>
      </c>
      <c r="FV67" s="209">
        <f t="shared" si="57"/>
        <v>0</v>
      </c>
      <c r="FW67" s="209">
        <f t="shared" si="57"/>
        <v>0</v>
      </c>
      <c r="FX67" s="209">
        <f t="shared" si="57"/>
        <v>0</v>
      </c>
      <c r="FY67" s="209">
        <f t="shared" si="57"/>
        <v>0</v>
      </c>
      <c r="FZ67" s="209">
        <f t="shared" si="57"/>
        <v>0</v>
      </c>
      <c r="GA67" s="209">
        <f t="shared" si="57"/>
        <v>0</v>
      </c>
      <c r="GB67" s="209">
        <f t="shared" si="57"/>
        <v>0</v>
      </c>
      <c r="GC67" s="209">
        <f t="shared" si="57"/>
        <v>0</v>
      </c>
      <c r="GD67" s="209">
        <f t="shared" si="57"/>
        <v>0</v>
      </c>
      <c r="GE67" s="209">
        <f t="shared" si="57"/>
        <v>0</v>
      </c>
      <c r="GF67" s="209">
        <f t="shared" si="57"/>
        <v>0</v>
      </c>
      <c r="GG67" s="209">
        <f t="shared" si="57"/>
        <v>0</v>
      </c>
      <c r="GH67" s="209">
        <f t="shared" si="57"/>
        <v>0</v>
      </c>
      <c r="GI67" s="209">
        <f t="shared" si="57"/>
        <v>0</v>
      </c>
      <c r="GJ67" s="209">
        <f t="shared" si="57"/>
        <v>0</v>
      </c>
      <c r="GK67" s="209">
        <f t="shared" si="57"/>
        <v>0</v>
      </c>
      <c r="GL67" s="209">
        <f t="shared" si="57"/>
        <v>0</v>
      </c>
      <c r="GM67" s="209">
        <f t="shared" si="57"/>
        <v>0</v>
      </c>
      <c r="GN67" s="209">
        <f t="shared" si="57"/>
        <v>0</v>
      </c>
      <c r="GO67" s="209">
        <f t="shared" si="57"/>
        <v>0</v>
      </c>
      <c r="GP67" s="209">
        <f t="shared" si="57"/>
        <v>0</v>
      </c>
      <c r="GQ67" s="209">
        <f t="shared" si="57"/>
        <v>0</v>
      </c>
      <c r="GR67" s="209">
        <f t="shared" si="57"/>
        <v>0</v>
      </c>
      <c r="GS67" s="209">
        <f t="shared" si="57"/>
        <v>0</v>
      </c>
      <c r="GT67" s="209">
        <f t="shared" si="57"/>
        <v>0</v>
      </c>
      <c r="GU67" s="209">
        <f t="shared" si="57"/>
        <v>0</v>
      </c>
      <c r="GV67" s="209">
        <f t="shared" si="57"/>
        <v>0</v>
      </c>
      <c r="GW67" s="209">
        <f t="shared" si="57"/>
        <v>0</v>
      </c>
      <c r="GX67" s="209">
        <f t="shared" si="57"/>
        <v>0</v>
      </c>
      <c r="GY67" s="209">
        <f t="shared" si="57"/>
        <v>0</v>
      </c>
      <c r="GZ67" s="209">
        <f t="shared" si="57"/>
        <v>0</v>
      </c>
      <c r="HA67" s="220">
        <f>SUM(HA9:HA60)</f>
        <v>27</v>
      </c>
      <c r="HB67" s="188">
        <f t="shared" ref="HB67:IV67" si="58">SUM(HB11:HB60)</f>
        <v>0</v>
      </c>
      <c r="HC67" s="189">
        <f t="shared" si="58"/>
        <v>0</v>
      </c>
      <c r="HD67" s="189">
        <f t="shared" si="58"/>
        <v>2</v>
      </c>
      <c r="HE67" s="189">
        <f t="shared" si="58"/>
        <v>0</v>
      </c>
      <c r="HF67" s="189">
        <f t="shared" si="58"/>
        <v>0</v>
      </c>
      <c r="HG67" s="189">
        <f t="shared" si="58"/>
        <v>0</v>
      </c>
      <c r="HH67" s="189">
        <f t="shared" si="58"/>
        <v>1</v>
      </c>
      <c r="HI67" s="189">
        <f t="shared" si="58"/>
        <v>1</v>
      </c>
      <c r="HJ67" s="189">
        <f t="shared" si="58"/>
        <v>2</v>
      </c>
      <c r="HK67" s="189">
        <f t="shared" si="58"/>
        <v>1</v>
      </c>
      <c r="HL67" s="189">
        <f t="shared" si="58"/>
        <v>1</v>
      </c>
      <c r="HM67" s="189">
        <f t="shared" si="58"/>
        <v>0</v>
      </c>
      <c r="HN67" s="189">
        <f t="shared" si="58"/>
        <v>4</v>
      </c>
      <c r="HO67" s="189">
        <f t="shared" si="58"/>
        <v>0</v>
      </c>
      <c r="HP67" s="189">
        <f t="shared" si="58"/>
        <v>3</v>
      </c>
      <c r="HQ67" s="189">
        <f t="shared" si="58"/>
        <v>0</v>
      </c>
      <c r="HR67" s="189">
        <f t="shared" si="58"/>
        <v>1</v>
      </c>
      <c r="HS67" s="189">
        <f t="shared" si="58"/>
        <v>0</v>
      </c>
      <c r="HT67" s="189">
        <f t="shared" si="58"/>
        <v>0</v>
      </c>
      <c r="HU67" s="189">
        <f t="shared" si="58"/>
        <v>1</v>
      </c>
      <c r="HV67" s="189">
        <f t="shared" si="58"/>
        <v>1</v>
      </c>
      <c r="HW67" s="189">
        <f t="shared" si="58"/>
        <v>2</v>
      </c>
      <c r="HX67" s="189">
        <f t="shared" si="58"/>
        <v>0</v>
      </c>
      <c r="HY67" s="189">
        <f t="shared" si="58"/>
        <v>1</v>
      </c>
      <c r="HZ67" s="189">
        <f t="shared" si="58"/>
        <v>0</v>
      </c>
      <c r="IA67" s="189">
        <f t="shared" si="58"/>
        <v>1</v>
      </c>
      <c r="IB67" s="189">
        <f t="shared" si="58"/>
        <v>0</v>
      </c>
      <c r="IC67" s="189">
        <f t="shared" si="58"/>
        <v>1</v>
      </c>
      <c r="ID67" s="189">
        <f t="shared" si="58"/>
        <v>0</v>
      </c>
      <c r="IE67" s="189">
        <f t="shared" si="58"/>
        <v>1</v>
      </c>
      <c r="IF67" s="189">
        <f t="shared" si="58"/>
        <v>1</v>
      </c>
      <c r="IG67" s="189">
        <f t="shared" si="58"/>
        <v>0</v>
      </c>
      <c r="IH67" s="189">
        <f t="shared" si="58"/>
        <v>0</v>
      </c>
      <c r="II67" s="189">
        <f t="shared" si="58"/>
        <v>0</v>
      </c>
      <c r="IJ67" s="189">
        <f t="shared" si="58"/>
        <v>0</v>
      </c>
      <c r="IK67" s="189">
        <f t="shared" si="58"/>
        <v>0</v>
      </c>
      <c r="IL67" s="189">
        <f t="shared" si="58"/>
        <v>1</v>
      </c>
      <c r="IM67" s="189">
        <f t="shared" si="58"/>
        <v>1</v>
      </c>
      <c r="IN67" s="189">
        <f t="shared" si="58"/>
        <v>0</v>
      </c>
      <c r="IO67" s="189">
        <f t="shared" si="58"/>
        <v>0</v>
      </c>
      <c r="IP67" s="189">
        <f t="shared" si="58"/>
        <v>0</v>
      </c>
      <c r="IQ67" s="189">
        <f t="shared" si="58"/>
        <v>0</v>
      </c>
      <c r="IR67" s="189">
        <f t="shared" si="58"/>
        <v>0</v>
      </c>
      <c r="IS67" s="189">
        <f t="shared" si="58"/>
        <v>0</v>
      </c>
      <c r="IT67" s="189">
        <f t="shared" si="58"/>
        <v>0</v>
      </c>
      <c r="IU67" s="189">
        <f t="shared" si="58"/>
        <v>0</v>
      </c>
      <c r="IV67" s="190">
        <f t="shared" si="58"/>
        <v>0</v>
      </c>
    </row>
    <row r="68" spans="1:256" s="172" customFormat="1" ht="102" customHeight="1" thickTop="1" thickBot="1">
      <c r="A68" s="191"/>
      <c r="B68" s="192"/>
      <c r="C68" s="193" t="s">
        <v>0</v>
      </c>
      <c r="D68" s="193" t="s">
        <v>1</v>
      </c>
      <c r="E68" s="193" t="s">
        <v>2</v>
      </c>
      <c r="F68" s="193" t="s">
        <v>3</v>
      </c>
      <c r="G68" s="193" t="s">
        <v>4</v>
      </c>
      <c r="H68" s="193" t="s">
        <v>5</v>
      </c>
      <c r="I68" s="193" t="s">
        <v>6</v>
      </c>
      <c r="J68" s="193" t="s">
        <v>7</v>
      </c>
      <c r="K68" s="193" t="s">
        <v>8</v>
      </c>
      <c r="L68" s="193" t="s">
        <v>49</v>
      </c>
      <c r="M68" s="193" t="s">
        <v>44</v>
      </c>
      <c r="N68" s="193" t="s">
        <v>45</v>
      </c>
      <c r="O68" s="193" t="s">
        <v>46</v>
      </c>
      <c r="P68" s="193" t="s">
        <v>47</v>
      </c>
      <c r="Q68" s="193" t="s">
        <v>48</v>
      </c>
      <c r="R68" s="193" t="s">
        <v>9</v>
      </c>
      <c r="S68" s="193" t="s">
        <v>10</v>
      </c>
      <c r="T68" s="193" t="s">
        <v>11</v>
      </c>
      <c r="U68" s="193" t="s">
        <v>12</v>
      </c>
      <c r="V68" s="194" t="s">
        <v>13</v>
      </c>
      <c r="W68" s="195" t="s">
        <v>51</v>
      </c>
      <c r="X68" s="196">
        <f t="shared" ref="X68:BO68" si="59">COUNTIF(X5:X60,"C")+COUNTIF(X5:X60,"T")</f>
        <v>0</v>
      </c>
      <c r="Y68" s="196">
        <f t="shared" si="59"/>
        <v>0</v>
      </c>
      <c r="Z68" s="196">
        <f t="shared" si="59"/>
        <v>0</v>
      </c>
      <c r="AA68" s="196">
        <f t="shared" si="59"/>
        <v>0</v>
      </c>
      <c r="AB68" s="196">
        <f t="shared" si="59"/>
        <v>0</v>
      </c>
      <c r="AC68" s="196">
        <f t="shared" si="59"/>
        <v>0</v>
      </c>
      <c r="AD68" s="196">
        <f t="shared" si="59"/>
        <v>0</v>
      </c>
      <c r="AE68" s="196">
        <f t="shared" si="59"/>
        <v>0</v>
      </c>
      <c r="AF68" s="196">
        <f t="shared" si="59"/>
        <v>0</v>
      </c>
      <c r="AG68" s="196">
        <f t="shared" si="59"/>
        <v>0</v>
      </c>
      <c r="AH68" s="196">
        <f t="shared" si="59"/>
        <v>0</v>
      </c>
      <c r="AI68" s="196">
        <f t="shared" si="59"/>
        <v>0</v>
      </c>
      <c r="AJ68" s="196">
        <f t="shared" si="59"/>
        <v>0</v>
      </c>
      <c r="AK68" s="196">
        <f t="shared" si="59"/>
        <v>0</v>
      </c>
      <c r="AL68" s="196">
        <f t="shared" si="59"/>
        <v>0</v>
      </c>
      <c r="AM68" s="196">
        <f t="shared" si="59"/>
        <v>0</v>
      </c>
      <c r="AN68" s="196">
        <f t="shared" si="59"/>
        <v>0</v>
      </c>
      <c r="AO68" s="196">
        <f t="shared" si="59"/>
        <v>0</v>
      </c>
      <c r="AP68" s="196">
        <f t="shared" si="59"/>
        <v>0</v>
      </c>
      <c r="AQ68" s="196">
        <f t="shared" si="59"/>
        <v>0</v>
      </c>
      <c r="AR68" s="196">
        <f t="shared" si="59"/>
        <v>0</v>
      </c>
      <c r="AS68" s="196">
        <f t="shared" si="59"/>
        <v>0</v>
      </c>
      <c r="AT68" s="196">
        <f t="shared" si="59"/>
        <v>0</v>
      </c>
      <c r="AU68" s="196">
        <f t="shared" si="59"/>
        <v>0</v>
      </c>
      <c r="AV68" s="196">
        <f t="shared" si="59"/>
        <v>0</v>
      </c>
      <c r="AW68" s="196">
        <f t="shared" si="59"/>
        <v>0</v>
      </c>
      <c r="AX68" s="196">
        <f t="shared" si="59"/>
        <v>0</v>
      </c>
      <c r="AY68" s="196">
        <f t="shared" si="59"/>
        <v>0</v>
      </c>
      <c r="AZ68" s="196">
        <f t="shared" si="59"/>
        <v>0</v>
      </c>
      <c r="BA68" s="196">
        <f t="shared" si="59"/>
        <v>0</v>
      </c>
      <c r="BB68" s="196">
        <f t="shared" si="59"/>
        <v>0</v>
      </c>
      <c r="BC68" s="196">
        <f t="shared" si="59"/>
        <v>0</v>
      </c>
      <c r="BD68" s="196">
        <f t="shared" si="59"/>
        <v>0</v>
      </c>
      <c r="BE68" s="196">
        <f t="shared" si="59"/>
        <v>0</v>
      </c>
      <c r="BF68" s="196">
        <f t="shared" si="59"/>
        <v>0</v>
      </c>
      <c r="BG68" s="196">
        <f t="shared" si="59"/>
        <v>0</v>
      </c>
      <c r="BH68" s="196">
        <f t="shared" si="59"/>
        <v>15</v>
      </c>
      <c r="BI68" s="196">
        <f t="shared" si="59"/>
        <v>0</v>
      </c>
      <c r="BJ68" s="196">
        <f t="shared" si="59"/>
        <v>0</v>
      </c>
      <c r="BK68" s="196">
        <f t="shared" si="59"/>
        <v>0</v>
      </c>
      <c r="BL68" s="196">
        <f t="shared" si="59"/>
        <v>0</v>
      </c>
      <c r="BM68" s="196">
        <f t="shared" si="59"/>
        <v>0</v>
      </c>
      <c r="BN68" s="196">
        <f t="shared" si="59"/>
        <v>0</v>
      </c>
      <c r="BO68" s="196">
        <f t="shared" si="59"/>
        <v>0</v>
      </c>
      <c r="BP68" s="167"/>
      <c r="BQ68" s="168"/>
      <c r="BR68" s="167"/>
      <c r="BS68" s="167"/>
      <c r="BT68" s="167"/>
      <c r="BU68" s="167"/>
      <c r="BV68" s="166"/>
      <c r="BW68" s="166"/>
      <c r="BX68" s="169"/>
      <c r="BY68" s="169"/>
      <c r="BZ68" s="167"/>
      <c r="CA68" s="170"/>
      <c r="CB68" s="170"/>
      <c r="CC68" s="170"/>
      <c r="CD68" s="170"/>
      <c r="CE68" s="168"/>
      <c r="CF68" s="170"/>
      <c r="CG68" s="170"/>
      <c r="CH68" s="170"/>
      <c r="CI68" s="174"/>
      <c r="CJ68" s="168"/>
      <c r="CK68" s="170"/>
      <c r="CL68" s="174"/>
      <c r="CM68" s="170"/>
      <c r="CN68" s="168"/>
      <c r="CO68" s="170"/>
      <c r="CP68" s="168"/>
      <c r="CQ68" s="170"/>
      <c r="CR68" s="170"/>
      <c r="CS68" s="170"/>
      <c r="CT68" s="170"/>
      <c r="CU68" s="170"/>
      <c r="CV68" s="170"/>
      <c r="CW68" s="174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67"/>
      <c r="DJ68" s="169">
        <f>COUNTIF(DJ5:DJ66,"I")</f>
        <v>0</v>
      </c>
      <c r="DK68" s="169">
        <f t="shared" ref="DK68:EP68" si="60">COUNTIF(DK5:DK66,"I")</f>
        <v>0</v>
      </c>
      <c r="DL68" s="169">
        <f t="shared" si="60"/>
        <v>0</v>
      </c>
      <c r="DM68" s="169">
        <f t="shared" si="60"/>
        <v>0</v>
      </c>
      <c r="DN68" s="169">
        <f t="shared" si="60"/>
        <v>0</v>
      </c>
      <c r="DO68" s="169">
        <f t="shared" si="60"/>
        <v>0</v>
      </c>
      <c r="DP68" s="169">
        <f t="shared" si="60"/>
        <v>0</v>
      </c>
      <c r="DQ68" s="169">
        <f t="shared" si="60"/>
        <v>0</v>
      </c>
      <c r="DR68" s="169">
        <f t="shared" si="60"/>
        <v>0</v>
      </c>
      <c r="DS68" s="169">
        <f t="shared" si="60"/>
        <v>0</v>
      </c>
      <c r="DT68" s="169">
        <f t="shared" si="60"/>
        <v>0</v>
      </c>
      <c r="DU68" s="169">
        <f t="shared" si="60"/>
        <v>0</v>
      </c>
      <c r="DV68" s="169">
        <f t="shared" si="60"/>
        <v>0</v>
      </c>
      <c r="DW68" s="169">
        <f t="shared" si="60"/>
        <v>0</v>
      </c>
      <c r="DX68" s="169">
        <f t="shared" si="60"/>
        <v>0</v>
      </c>
      <c r="DY68" s="169">
        <f t="shared" si="60"/>
        <v>0</v>
      </c>
      <c r="DZ68" s="169">
        <f t="shared" si="60"/>
        <v>0</v>
      </c>
      <c r="EA68" s="169">
        <f t="shared" si="60"/>
        <v>0</v>
      </c>
      <c r="EB68" s="169">
        <f t="shared" si="60"/>
        <v>0</v>
      </c>
      <c r="EC68" s="169">
        <f t="shared" si="60"/>
        <v>0</v>
      </c>
      <c r="ED68" s="169">
        <f t="shared" si="60"/>
        <v>0</v>
      </c>
      <c r="EE68" s="169">
        <f t="shared" si="60"/>
        <v>0</v>
      </c>
      <c r="EF68" s="169">
        <f t="shared" si="60"/>
        <v>0</v>
      </c>
      <c r="EG68" s="169">
        <f t="shared" si="60"/>
        <v>0</v>
      </c>
      <c r="EH68" s="169">
        <f t="shared" si="60"/>
        <v>0</v>
      </c>
      <c r="EI68" s="169">
        <f t="shared" si="60"/>
        <v>0</v>
      </c>
      <c r="EJ68" s="169">
        <f t="shared" si="60"/>
        <v>0</v>
      </c>
      <c r="EK68" s="169">
        <f t="shared" si="60"/>
        <v>0</v>
      </c>
      <c r="EL68" s="169">
        <f t="shared" si="60"/>
        <v>0</v>
      </c>
      <c r="EM68" s="169">
        <f t="shared" si="60"/>
        <v>0</v>
      </c>
      <c r="EN68" s="169">
        <f t="shared" si="60"/>
        <v>0</v>
      </c>
      <c r="EO68" s="169">
        <f t="shared" si="60"/>
        <v>0</v>
      </c>
      <c r="EP68" s="169">
        <f t="shared" si="60"/>
        <v>0</v>
      </c>
      <c r="EQ68" s="169">
        <f t="shared" ref="EQ68:FA68" si="61">COUNTIF(EQ5:EQ66,"I")</f>
        <v>0</v>
      </c>
      <c r="ER68" s="169">
        <f t="shared" si="61"/>
        <v>0</v>
      </c>
      <c r="ES68" s="169">
        <f t="shared" si="61"/>
        <v>0</v>
      </c>
      <c r="ET68" s="169">
        <f t="shared" si="61"/>
        <v>0</v>
      </c>
      <c r="EU68" s="169">
        <f t="shared" si="61"/>
        <v>0</v>
      </c>
      <c r="EV68" s="169">
        <f t="shared" si="61"/>
        <v>0</v>
      </c>
      <c r="EW68" s="169">
        <f t="shared" si="61"/>
        <v>0</v>
      </c>
      <c r="EX68" s="169">
        <f t="shared" si="61"/>
        <v>0</v>
      </c>
      <c r="EY68" s="169">
        <f t="shared" si="61"/>
        <v>0</v>
      </c>
      <c r="EZ68" s="169">
        <f t="shared" si="61"/>
        <v>0</v>
      </c>
      <c r="FA68" s="169">
        <f t="shared" si="61"/>
        <v>0</v>
      </c>
      <c r="FB68" s="253" t="s">
        <v>55</v>
      </c>
      <c r="FC68" s="241" t="s">
        <v>56</v>
      </c>
      <c r="FD68" s="246" t="s">
        <v>57</v>
      </c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255" t="s">
        <v>64</v>
      </c>
      <c r="IG68" s="173"/>
      <c r="IH68" s="173"/>
      <c r="II68" s="173"/>
      <c r="IJ68" s="173"/>
    </row>
    <row r="69" spans="1:256" s="172" customFormat="1" ht="220.5" customHeight="1" thickTop="1" thickBot="1">
      <c r="A69" s="230"/>
      <c r="B69" s="169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 t="s">
        <v>148</v>
      </c>
      <c r="BI69" s="290"/>
      <c r="BJ69" s="270"/>
      <c r="BK69" s="270"/>
      <c r="BL69" s="270"/>
      <c r="BM69" s="270"/>
      <c r="BN69" s="271"/>
      <c r="BO69" s="272"/>
      <c r="BP69" s="167"/>
      <c r="BQ69" s="167"/>
      <c r="BR69" s="167"/>
      <c r="BS69" s="167"/>
      <c r="BT69" s="167"/>
      <c r="BU69" s="167"/>
      <c r="BV69" s="167"/>
      <c r="BW69" s="166"/>
      <c r="BX69" s="169"/>
      <c r="BY69" s="169"/>
      <c r="BZ69" s="167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67"/>
      <c r="DJ69" s="230"/>
      <c r="DK69" s="169"/>
      <c r="DL69" s="169"/>
      <c r="DM69" s="169"/>
      <c r="DN69" s="169"/>
      <c r="DO69" s="175"/>
      <c r="DP69" s="169"/>
      <c r="DQ69" s="169"/>
      <c r="DR69" s="169"/>
      <c r="DS69" s="169"/>
      <c r="DT69" s="169"/>
      <c r="DU69" s="171"/>
      <c r="DV69" s="235"/>
      <c r="DW69" s="236"/>
      <c r="DX69" s="169"/>
      <c r="DY69" s="169"/>
      <c r="DZ69" s="236"/>
      <c r="EA69" s="236"/>
      <c r="EB69" s="169"/>
      <c r="EC69" s="236"/>
      <c r="ED69" s="169"/>
      <c r="EE69" s="169"/>
      <c r="EF69" s="169"/>
      <c r="EG69" s="236"/>
      <c r="EH69" s="169"/>
      <c r="EI69" s="235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7"/>
      <c r="FA69" s="167"/>
      <c r="FB69" s="237"/>
      <c r="FC69" s="237"/>
      <c r="FD69" s="23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  <c r="IG69" s="173"/>
      <c r="IH69" s="173"/>
      <c r="II69" s="173"/>
      <c r="IJ69" s="173"/>
    </row>
    <row r="70" spans="1:256" s="233" customFormat="1" ht="75" customHeight="1" thickTop="1">
      <c r="A70" s="230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231" t="str">
        <f>X3</f>
        <v>Mutxamel</v>
      </c>
      <c r="Y70" s="231" t="str">
        <f t="shared" ref="Y70:BO70" si="62">Y3</f>
        <v>Gandia</v>
      </c>
      <c r="Z70" s="231" t="str">
        <f t="shared" si="62"/>
        <v>Llíria</v>
      </c>
      <c r="AA70" s="231" t="str">
        <f t="shared" si="62"/>
        <v>Onda</v>
      </c>
      <c r="AB70" s="231" t="str">
        <f t="shared" si="62"/>
        <v>Sueca</v>
      </c>
      <c r="AC70" s="231" t="str">
        <f t="shared" si="62"/>
        <v>Villena</v>
      </c>
      <c r="AD70" s="231" t="str">
        <f t="shared" si="62"/>
        <v>Alaquàs</v>
      </c>
      <c r="AE70" s="231" t="str">
        <f t="shared" si="62"/>
        <v>Alberic</v>
      </c>
      <c r="AF70" s="231" t="str">
        <f t="shared" si="62"/>
        <v>Horadada</v>
      </c>
      <c r="AG70" s="231" t="str">
        <f t="shared" si="62"/>
        <v>Crevillent</v>
      </c>
      <c r="AH70" s="231" t="str">
        <f t="shared" si="62"/>
        <v>Oliva</v>
      </c>
      <c r="AI70" s="231" t="str">
        <f t="shared" si="62"/>
        <v>Ontinyent</v>
      </c>
      <c r="AJ70" s="231" t="str">
        <f t="shared" si="62"/>
        <v>Orihuela</v>
      </c>
      <c r="AK70" s="231" t="str">
        <f t="shared" si="62"/>
        <v>Utiel</v>
      </c>
      <c r="AL70" s="231" t="str">
        <f t="shared" si="62"/>
        <v>Calp</v>
      </c>
      <c r="AM70" s="231" t="str">
        <f t="shared" si="62"/>
        <v>Xàbia</v>
      </c>
      <c r="AN70" s="231" t="str">
        <f t="shared" si="62"/>
        <v>Pinós</v>
      </c>
      <c r="AO70" s="231" t="str">
        <f t="shared" si="62"/>
        <v>Eldenc</v>
      </c>
      <c r="AP70" s="231" t="str">
        <f t="shared" si="62"/>
        <v>Alacant</v>
      </c>
      <c r="AQ70" s="231" t="str">
        <f t="shared" si="62"/>
        <v>Mutxamel</v>
      </c>
      <c r="AR70" s="231" t="str">
        <f t="shared" si="62"/>
        <v>Gandia</v>
      </c>
      <c r="AS70" s="231" t="str">
        <f t="shared" si="62"/>
        <v>Llíria</v>
      </c>
      <c r="AT70" s="231" t="str">
        <f t="shared" si="62"/>
        <v>Onda</v>
      </c>
      <c r="AU70" s="231" t="str">
        <f t="shared" si="62"/>
        <v>Sueca</v>
      </c>
      <c r="AV70" s="231" t="str">
        <f t="shared" si="62"/>
        <v>Villena</v>
      </c>
      <c r="AW70" s="231" t="str">
        <f t="shared" si="62"/>
        <v>Alaquàs</v>
      </c>
      <c r="AX70" s="231" t="str">
        <f t="shared" si="62"/>
        <v>Alberic</v>
      </c>
      <c r="AY70" s="231" t="str">
        <f t="shared" si="62"/>
        <v>Horadada</v>
      </c>
      <c r="AZ70" s="231" t="str">
        <f t="shared" si="62"/>
        <v>Crevillent</v>
      </c>
      <c r="BA70" s="231" t="str">
        <f t="shared" si="62"/>
        <v>Oliva</v>
      </c>
      <c r="BB70" s="231" t="str">
        <f t="shared" si="62"/>
        <v>Ontinyent</v>
      </c>
      <c r="BC70" s="231" t="str">
        <f t="shared" si="62"/>
        <v>Orihuela</v>
      </c>
      <c r="BD70" s="231" t="str">
        <f t="shared" si="62"/>
        <v>Utiel</v>
      </c>
      <c r="BE70" s="231" t="str">
        <f t="shared" si="62"/>
        <v>Calp</v>
      </c>
      <c r="BF70" s="231" t="str">
        <f t="shared" si="62"/>
        <v>Xàbia</v>
      </c>
      <c r="BG70" s="231" t="str">
        <f t="shared" si="62"/>
        <v>Pinós</v>
      </c>
      <c r="BH70" s="231" t="str">
        <f t="shared" si="62"/>
        <v>Eldenc</v>
      </c>
      <c r="BI70" s="231" t="str">
        <f t="shared" si="62"/>
        <v>Alacant</v>
      </c>
      <c r="BJ70" s="231">
        <f t="shared" si="62"/>
        <v>0</v>
      </c>
      <c r="BK70" s="231">
        <f t="shared" si="62"/>
        <v>0</v>
      </c>
      <c r="BL70" s="231">
        <f t="shared" si="62"/>
        <v>0</v>
      </c>
      <c r="BM70" s="231">
        <f t="shared" si="62"/>
        <v>0</v>
      </c>
      <c r="BN70" s="231">
        <f t="shared" si="62"/>
        <v>0</v>
      </c>
      <c r="BO70" s="231">
        <f t="shared" si="62"/>
        <v>0</v>
      </c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  <c r="FW70" s="169"/>
      <c r="FX70" s="169"/>
      <c r="FY70" s="169"/>
      <c r="FZ70" s="169"/>
      <c r="GA70" s="169"/>
      <c r="GB70" s="169"/>
      <c r="GC70" s="169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IG70" s="234"/>
      <c r="IH70" s="234"/>
      <c r="II70" s="234"/>
      <c r="IJ70" s="234"/>
    </row>
    <row r="71" spans="1:256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11"/>
      <c r="AY71" s="211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9"/>
      <c r="IH71" s="9"/>
      <c r="II71" s="9"/>
      <c r="IJ71" s="9"/>
    </row>
    <row r="72" spans="1:256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9"/>
      <c r="IH72" s="9"/>
      <c r="II72" s="9"/>
      <c r="IJ72" s="9"/>
    </row>
    <row r="73" spans="1:256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9"/>
      <c r="IH73" s="9"/>
      <c r="II73" s="9"/>
      <c r="IJ73" s="9"/>
    </row>
    <row r="74" spans="1:256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9"/>
      <c r="IH74" s="9"/>
      <c r="II74" s="9"/>
      <c r="IJ74" s="9"/>
    </row>
    <row r="75" spans="1:256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9"/>
      <c r="IH75" s="9"/>
      <c r="II75" s="9"/>
      <c r="IJ75" s="9"/>
    </row>
    <row r="76" spans="1:256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9"/>
      <c r="IH76" s="9"/>
      <c r="II76" s="9"/>
      <c r="IJ76" s="9"/>
    </row>
    <row r="77" spans="1:256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9"/>
      <c r="IH77" s="9"/>
      <c r="II77" s="9"/>
      <c r="IJ77" s="9"/>
    </row>
    <row r="78" spans="1:256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9"/>
      <c r="IH78" s="9"/>
      <c r="II78" s="9"/>
      <c r="IJ78" s="9"/>
    </row>
    <row r="79" spans="1:256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9"/>
      <c r="IH79" s="9"/>
      <c r="II79" s="9"/>
      <c r="IJ79" s="9"/>
    </row>
    <row r="80" spans="1:256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9"/>
      <c r="IH80" s="9"/>
      <c r="II80" s="9"/>
      <c r="IJ80" s="9"/>
    </row>
    <row r="81" spans="3:244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9"/>
      <c r="IH81" s="9"/>
      <c r="II81" s="9"/>
      <c r="IJ81" s="9"/>
    </row>
    <row r="82" spans="3:244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9"/>
      <c r="IH82" s="9"/>
      <c r="II82" s="9"/>
      <c r="IJ82" s="9"/>
    </row>
    <row r="83" spans="3:244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9"/>
      <c r="IH83" s="9"/>
      <c r="II83" s="9"/>
      <c r="IJ83" s="9"/>
    </row>
    <row r="84" spans="3:244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9"/>
      <c r="IH84" s="9"/>
      <c r="II84" s="9"/>
      <c r="IJ84" s="9"/>
    </row>
    <row r="85" spans="3:244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9"/>
      <c r="IH85" s="9"/>
      <c r="II85" s="9"/>
      <c r="IJ85" s="9"/>
    </row>
    <row r="86" spans="3:244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9"/>
      <c r="IH86" s="9"/>
      <c r="II86" s="9"/>
      <c r="IJ86" s="9"/>
    </row>
    <row r="87" spans="3:244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9"/>
      <c r="IH87" s="9"/>
      <c r="II87" s="9"/>
      <c r="IJ87" s="9"/>
    </row>
    <row r="88" spans="3:24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9"/>
      <c r="IH88" s="9"/>
      <c r="II88" s="9"/>
      <c r="IJ88" s="9"/>
    </row>
    <row r="89" spans="3:244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9"/>
      <c r="IH89" s="9"/>
      <c r="II89" s="9"/>
      <c r="IJ89" s="9"/>
    </row>
    <row r="90" spans="3:244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9"/>
      <c r="IH90" s="9"/>
      <c r="II90" s="9"/>
      <c r="IJ90" s="9"/>
    </row>
    <row r="91" spans="3:244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9"/>
      <c r="IH91" s="9"/>
      <c r="II91" s="9"/>
      <c r="IJ91" s="9"/>
    </row>
    <row r="92" spans="3:244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9"/>
      <c r="IH92" s="9"/>
      <c r="II92" s="9"/>
      <c r="IJ92" s="9"/>
    </row>
    <row r="93" spans="3:244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9"/>
      <c r="IH93" s="9"/>
      <c r="II93" s="9"/>
      <c r="IJ93" s="9"/>
    </row>
    <row r="94" spans="3:244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9"/>
      <c r="IH94" s="9"/>
      <c r="II94" s="9"/>
      <c r="IJ94" s="9"/>
    </row>
    <row r="95" spans="3:244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9"/>
      <c r="IH95" s="9"/>
      <c r="II95" s="9"/>
      <c r="IJ95" s="9"/>
    </row>
    <row r="96" spans="3:244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9"/>
      <c r="IH96" s="9"/>
      <c r="II96" s="9"/>
      <c r="IJ96" s="9"/>
    </row>
    <row r="97" spans="3:244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9"/>
      <c r="IH97" s="9"/>
      <c r="II97" s="9"/>
      <c r="IJ97" s="9"/>
    </row>
    <row r="98" spans="3:244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9"/>
      <c r="IH98" s="9"/>
      <c r="II98" s="9"/>
      <c r="IJ98" s="9"/>
    </row>
    <row r="99" spans="3:244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9"/>
      <c r="IH99" s="9"/>
      <c r="II99" s="9"/>
      <c r="IJ99" s="9"/>
    </row>
    <row r="100" spans="3:244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9"/>
      <c r="IH100" s="9"/>
      <c r="II100" s="9"/>
      <c r="IJ100" s="9"/>
    </row>
    <row r="101" spans="3:244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9"/>
      <c r="IH101" s="9"/>
      <c r="II101" s="9"/>
      <c r="IJ101" s="9"/>
    </row>
    <row r="102" spans="3:244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9"/>
      <c r="IH102" s="9"/>
      <c r="II102" s="9"/>
      <c r="IJ102" s="9"/>
    </row>
    <row r="103" spans="3:244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9"/>
      <c r="IH103" s="9"/>
      <c r="II103" s="9"/>
      <c r="IJ103" s="9"/>
    </row>
    <row r="104" spans="3:244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9"/>
      <c r="IH104" s="9"/>
      <c r="II104" s="9"/>
      <c r="IJ104" s="9"/>
    </row>
    <row r="105" spans="3:244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9"/>
      <c r="IH105" s="9"/>
      <c r="II105" s="9"/>
      <c r="IJ105" s="9"/>
    </row>
    <row r="106" spans="3:244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9"/>
      <c r="IH106" s="9"/>
      <c r="II106" s="9"/>
      <c r="IJ106" s="9"/>
    </row>
    <row r="107" spans="3:244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9"/>
      <c r="IH107" s="9"/>
      <c r="II107" s="9"/>
      <c r="IJ107" s="9"/>
    </row>
    <row r="108" spans="3:244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9"/>
      <c r="IH108" s="9"/>
      <c r="II108" s="9"/>
      <c r="IJ108" s="9"/>
    </row>
    <row r="109" spans="3:244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9"/>
      <c r="IH109" s="9"/>
      <c r="II109" s="9"/>
      <c r="IJ109" s="9"/>
    </row>
    <row r="110" spans="3:244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9"/>
      <c r="IH110" s="9"/>
      <c r="II110" s="9"/>
      <c r="IJ110" s="9"/>
    </row>
    <row r="111" spans="3:244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9"/>
      <c r="IH111" s="9"/>
      <c r="II111" s="9"/>
      <c r="IJ111" s="9"/>
    </row>
    <row r="112" spans="3:244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9"/>
      <c r="IH112" s="9"/>
      <c r="II112" s="9"/>
      <c r="IJ112" s="9"/>
    </row>
    <row r="113" spans="3:244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9"/>
      <c r="IH113" s="9"/>
      <c r="II113" s="9"/>
      <c r="IJ113" s="9"/>
    </row>
    <row r="114" spans="3:244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9"/>
      <c r="IH114" s="9"/>
      <c r="II114" s="9"/>
      <c r="IJ114" s="9"/>
    </row>
    <row r="115" spans="3:244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9"/>
      <c r="IH115" s="9"/>
      <c r="II115" s="9"/>
      <c r="IJ115" s="9"/>
    </row>
    <row r="116" spans="3:244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9"/>
      <c r="IH116" s="9"/>
      <c r="II116" s="9"/>
      <c r="IJ116" s="9"/>
    </row>
    <row r="117" spans="3:244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9"/>
      <c r="IH117" s="9"/>
      <c r="II117" s="9"/>
      <c r="IJ117" s="9"/>
    </row>
    <row r="118" spans="3:244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9"/>
      <c r="IH118" s="9"/>
      <c r="II118" s="9"/>
      <c r="IJ118" s="9"/>
    </row>
    <row r="119" spans="3:244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9"/>
      <c r="IH119" s="9"/>
      <c r="II119" s="9"/>
      <c r="IJ119" s="9"/>
    </row>
    <row r="120" spans="3:244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9"/>
      <c r="IH120" s="9"/>
      <c r="II120" s="9"/>
      <c r="IJ120" s="9"/>
    </row>
    <row r="121" spans="3:244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9"/>
      <c r="IH121" s="9"/>
      <c r="II121" s="9"/>
      <c r="IJ121" s="9"/>
    </row>
    <row r="122" spans="3:244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9"/>
      <c r="IH122" s="9"/>
      <c r="II122" s="9"/>
      <c r="IJ122" s="9"/>
    </row>
    <row r="123" spans="3:244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9"/>
      <c r="IH123" s="9"/>
      <c r="II123" s="9"/>
      <c r="IJ123" s="9"/>
    </row>
    <row r="124" spans="3:244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9"/>
      <c r="IH124" s="9"/>
      <c r="II124" s="9"/>
      <c r="IJ124" s="9"/>
    </row>
    <row r="125" spans="3:244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9"/>
      <c r="IH125" s="9"/>
      <c r="II125" s="9"/>
      <c r="IJ125" s="9"/>
    </row>
    <row r="126" spans="3:244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9"/>
      <c r="IH126" s="9"/>
      <c r="II126" s="9"/>
      <c r="IJ126" s="9"/>
    </row>
    <row r="127" spans="3:244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9"/>
      <c r="IH127" s="9"/>
      <c r="II127" s="9"/>
      <c r="IJ127" s="9"/>
    </row>
    <row r="128" spans="3:244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9"/>
      <c r="IH128" s="9"/>
      <c r="II128" s="9"/>
      <c r="IJ128" s="9"/>
    </row>
    <row r="129" spans="3:244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9"/>
      <c r="IH129" s="9"/>
      <c r="II129" s="9"/>
      <c r="IJ129" s="9"/>
    </row>
    <row r="130" spans="3:244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9"/>
      <c r="IH130" s="9"/>
      <c r="II130" s="9"/>
      <c r="IJ130" s="9"/>
    </row>
    <row r="131" spans="3:244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9"/>
      <c r="IH131" s="9"/>
      <c r="II131" s="9"/>
      <c r="IJ131" s="9"/>
    </row>
    <row r="132" spans="3:244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9"/>
      <c r="IH132" s="9"/>
      <c r="II132" s="9"/>
      <c r="IJ132" s="9"/>
    </row>
    <row r="133" spans="3:244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9"/>
      <c r="IH133" s="9"/>
      <c r="II133" s="9"/>
      <c r="IJ133" s="9"/>
    </row>
    <row r="134" spans="3:244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9"/>
      <c r="IH134" s="9"/>
      <c r="II134" s="9"/>
      <c r="IJ134" s="9"/>
    </row>
    <row r="135" spans="3:244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9"/>
      <c r="IH135" s="9"/>
      <c r="II135" s="9"/>
      <c r="IJ135" s="9"/>
    </row>
    <row r="136" spans="3:244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9"/>
      <c r="IH136" s="9"/>
      <c r="II136" s="9"/>
      <c r="IJ136" s="9"/>
    </row>
    <row r="137" spans="3:244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9"/>
      <c r="IH137" s="9"/>
      <c r="II137" s="9"/>
      <c r="IJ137" s="9"/>
    </row>
    <row r="138" spans="3:244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9"/>
      <c r="IH138" s="9"/>
      <c r="II138" s="9"/>
      <c r="IJ138" s="9"/>
    </row>
    <row r="139" spans="3:244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9"/>
      <c r="IH139" s="9"/>
      <c r="II139" s="9"/>
      <c r="IJ139" s="9"/>
    </row>
    <row r="140" spans="3:244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9"/>
      <c r="IH140" s="9"/>
      <c r="II140" s="9"/>
      <c r="IJ140" s="9"/>
    </row>
    <row r="141" spans="3:244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9"/>
      <c r="IH141" s="9"/>
      <c r="II141" s="9"/>
      <c r="IJ141" s="9"/>
    </row>
    <row r="142" spans="3:244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9"/>
      <c r="IH142" s="9"/>
      <c r="II142" s="9"/>
      <c r="IJ142" s="9"/>
    </row>
    <row r="143" spans="3:244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9"/>
      <c r="IH143" s="9"/>
      <c r="II143" s="9"/>
      <c r="IJ143" s="9"/>
    </row>
    <row r="144" spans="3:244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9"/>
      <c r="IH144" s="9"/>
      <c r="II144" s="9"/>
      <c r="IJ144" s="9"/>
    </row>
    <row r="145" spans="3:244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9"/>
      <c r="IH145" s="9"/>
      <c r="II145" s="9"/>
      <c r="IJ145" s="9"/>
    </row>
    <row r="146" spans="3:244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9"/>
      <c r="IH146" s="9"/>
      <c r="II146" s="9"/>
      <c r="IJ146" s="9"/>
    </row>
    <row r="147" spans="3:244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9"/>
      <c r="IH147" s="9"/>
      <c r="II147" s="9"/>
      <c r="IJ147" s="9"/>
    </row>
    <row r="148" spans="3:244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9"/>
      <c r="IH148" s="9"/>
      <c r="II148" s="9"/>
      <c r="IJ148" s="9"/>
    </row>
    <row r="149" spans="3:244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9"/>
      <c r="IH149" s="9"/>
      <c r="II149" s="9"/>
      <c r="IJ149" s="9"/>
    </row>
    <row r="150" spans="3:244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9"/>
      <c r="IH150" s="9"/>
      <c r="II150" s="9"/>
      <c r="IJ150" s="9"/>
    </row>
    <row r="151" spans="3:244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9"/>
      <c r="IH151" s="9"/>
      <c r="II151" s="9"/>
      <c r="IJ151" s="9"/>
    </row>
    <row r="152" spans="3:244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9"/>
      <c r="IH152" s="9"/>
      <c r="II152" s="9"/>
      <c r="IJ152" s="9"/>
    </row>
    <row r="153" spans="3:244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9"/>
      <c r="IH153" s="9"/>
      <c r="II153" s="9"/>
      <c r="IJ153" s="9"/>
    </row>
    <row r="154" spans="3:244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9"/>
      <c r="IH154" s="9"/>
      <c r="II154" s="9"/>
      <c r="IJ154" s="9"/>
    </row>
    <row r="155" spans="3:244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9"/>
      <c r="IH155" s="9"/>
      <c r="II155" s="9"/>
      <c r="IJ155" s="9"/>
    </row>
    <row r="156" spans="3:244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9"/>
      <c r="IH156" s="9"/>
      <c r="II156" s="9"/>
      <c r="IJ156" s="9"/>
    </row>
    <row r="157" spans="3:244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9"/>
      <c r="IH157" s="9"/>
      <c r="II157" s="9"/>
      <c r="IJ157" s="9"/>
    </row>
    <row r="158" spans="3:244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9"/>
      <c r="IH158" s="9"/>
      <c r="II158" s="9"/>
      <c r="IJ158" s="9"/>
    </row>
    <row r="159" spans="3:244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9"/>
      <c r="IH159" s="9"/>
      <c r="II159" s="9"/>
      <c r="IJ159" s="9"/>
    </row>
    <row r="160" spans="3:244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9"/>
      <c r="IH160" s="9"/>
      <c r="II160" s="9"/>
      <c r="IJ160" s="9"/>
    </row>
    <row r="161" spans="3:244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9"/>
      <c r="IH161" s="9"/>
      <c r="II161" s="9"/>
      <c r="IJ161" s="9"/>
    </row>
    <row r="162" spans="3:244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9"/>
      <c r="IH162" s="9"/>
      <c r="II162" s="9"/>
      <c r="IJ162" s="9"/>
    </row>
    <row r="163" spans="3:244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9"/>
      <c r="IH163" s="9"/>
      <c r="II163" s="9"/>
      <c r="IJ163" s="9"/>
    </row>
    <row r="164" spans="3:244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9"/>
      <c r="IH164" s="9"/>
      <c r="II164" s="9"/>
      <c r="IJ164" s="9"/>
    </row>
    <row r="165" spans="3:244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9"/>
      <c r="IH165" s="9"/>
      <c r="II165" s="9"/>
      <c r="IJ165" s="9"/>
    </row>
    <row r="166" spans="3:244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9"/>
      <c r="IH166" s="9"/>
      <c r="II166" s="9"/>
      <c r="IJ166" s="9"/>
    </row>
    <row r="167" spans="3:244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9"/>
      <c r="IH167" s="9"/>
      <c r="II167" s="9"/>
      <c r="IJ167" s="9"/>
    </row>
    <row r="168" spans="3:244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9"/>
      <c r="IH168" s="9"/>
      <c r="II168" s="9"/>
      <c r="IJ168" s="9"/>
    </row>
    <row r="169" spans="3:244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9"/>
      <c r="IH169" s="9"/>
      <c r="II169" s="9"/>
      <c r="IJ169" s="9"/>
    </row>
    <row r="170" spans="3:244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9"/>
      <c r="IH170" s="9"/>
      <c r="II170" s="9"/>
      <c r="IJ170" s="9"/>
    </row>
    <row r="171" spans="3:244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9"/>
      <c r="IH171" s="9"/>
      <c r="II171" s="9"/>
      <c r="IJ171" s="9"/>
    </row>
    <row r="172" spans="3:244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9"/>
      <c r="IH172" s="9"/>
      <c r="II172" s="9"/>
      <c r="IJ172" s="9"/>
    </row>
    <row r="173" spans="3:244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9"/>
      <c r="IH173" s="9"/>
      <c r="II173" s="9"/>
      <c r="IJ173" s="9"/>
    </row>
    <row r="174" spans="3:244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9"/>
      <c r="IH174" s="9"/>
      <c r="II174" s="9"/>
      <c r="IJ174" s="9"/>
    </row>
    <row r="175" spans="3:244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9"/>
      <c r="IH175" s="9"/>
      <c r="II175" s="9"/>
      <c r="IJ175" s="9"/>
    </row>
    <row r="176" spans="3:244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9"/>
      <c r="IH176" s="9"/>
      <c r="II176" s="9"/>
      <c r="IJ176" s="9"/>
    </row>
    <row r="177" spans="3:244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9"/>
      <c r="IH177" s="9"/>
      <c r="II177" s="9"/>
      <c r="IJ177" s="9"/>
    </row>
    <row r="178" spans="3:244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9"/>
      <c r="IH178" s="9"/>
      <c r="II178" s="9"/>
      <c r="IJ178" s="9"/>
    </row>
    <row r="179" spans="3:244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9"/>
      <c r="IH179" s="9"/>
      <c r="II179" s="9"/>
      <c r="IJ179" s="9"/>
    </row>
    <row r="180" spans="3:244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9"/>
      <c r="IH180" s="9"/>
      <c r="II180" s="9"/>
      <c r="IJ180" s="9"/>
    </row>
    <row r="181" spans="3:244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9"/>
      <c r="IH181" s="9"/>
      <c r="II181" s="9"/>
      <c r="IJ181" s="9"/>
    </row>
    <row r="182" spans="3:244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9"/>
      <c r="IH182" s="9"/>
      <c r="II182" s="9"/>
      <c r="IJ182" s="9"/>
    </row>
    <row r="183" spans="3:244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9"/>
      <c r="IH183" s="9"/>
      <c r="II183" s="9"/>
      <c r="IJ183" s="9"/>
    </row>
    <row r="184" spans="3:244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9"/>
      <c r="IH184" s="9"/>
      <c r="II184" s="9"/>
      <c r="IJ184" s="9"/>
    </row>
    <row r="185" spans="3:244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9"/>
      <c r="IH185" s="9"/>
      <c r="II185" s="9"/>
      <c r="IJ185" s="9"/>
    </row>
    <row r="186" spans="3:244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9"/>
      <c r="IH186" s="9"/>
      <c r="II186" s="9"/>
      <c r="IJ186" s="9"/>
    </row>
    <row r="187" spans="3:244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9"/>
      <c r="IH187" s="9"/>
      <c r="II187" s="9"/>
      <c r="IJ187" s="9"/>
    </row>
    <row r="188" spans="3:244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9"/>
      <c r="IH188" s="9"/>
      <c r="II188" s="9"/>
      <c r="IJ188" s="9"/>
    </row>
    <row r="189" spans="3:244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9"/>
      <c r="IH189" s="9"/>
      <c r="II189" s="9"/>
      <c r="IJ189" s="9"/>
    </row>
    <row r="190" spans="3:244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9"/>
      <c r="IH190" s="9"/>
      <c r="II190" s="9"/>
      <c r="IJ190" s="9"/>
    </row>
    <row r="191" spans="3:244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9"/>
      <c r="IH191" s="9"/>
      <c r="II191" s="9"/>
      <c r="IJ191" s="9"/>
    </row>
    <row r="192" spans="3:244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9"/>
      <c r="IH192" s="9"/>
      <c r="II192" s="9"/>
      <c r="IJ192" s="9"/>
    </row>
    <row r="193" spans="3:244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9"/>
      <c r="IH193" s="9"/>
      <c r="II193" s="9"/>
      <c r="IJ193" s="9"/>
    </row>
    <row r="194" spans="3:244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9"/>
      <c r="IH194" s="9"/>
      <c r="II194" s="9"/>
      <c r="IJ194" s="9"/>
    </row>
    <row r="195" spans="3:244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9"/>
      <c r="IH195" s="9"/>
      <c r="II195" s="9"/>
      <c r="IJ195" s="9"/>
    </row>
    <row r="196" spans="3:244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9"/>
      <c r="IH196" s="9"/>
      <c r="II196" s="9"/>
      <c r="IJ196" s="9"/>
    </row>
    <row r="197" spans="3:244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9"/>
      <c r="IH197" s="9"/>
      <c r="II197" s="9"/>
      <c r="IJ197" s="9"/>
    </row>
    <row r="198" spans="3:244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9"/>
      <c r="IH198" s="9"/>
      <c r="II198" s="9"/>
      <c r="IJ198" s="9"/>
    </row>
    <row r="199" spans="3:244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9"/>
      <c r="IH199" s="9"/>
      <c r="II199" s="9"/>
      <c r="IJ199" s="9"/>
    </row>
    <row r="200" spans="3:244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9"/>
      <c r="IH200" s="9"/>
      <c r="II200" s="9"/>
      <c r="IJ200" s="9"/>
    </row>
    <row r="201" spans="3:244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9"/>
      <c r="IH201" s="9"/>
      <c r="II201" s="9"/>
      <c r="IJ201" s="9"/>
    </row>
    <row r="202" spans="3:244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9"/>
      <c r="IH202" s="9"/>
      <c r="II202" s="9"/>
      <c r="IJ202" s="9"/>
    </row>
    <row r="203" spans="3:244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9"/>
      <c r="IH203" s="9"/>
      <c r="II203" s="9"/>
      <c r="IJ203" s="9"/>
    </row>
    <row r="204" spans="3:244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9"/>
      <c r="IH204" s="9"/>
      <c r="II204" s="9"/>
      <c r="IJ204" s="9"/>
    </row>
    <row r="205" spans="3:244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9"/>
      <c r="IH205" s="9"/>
      <c r="II205" s="9"/>
      <c r="IJ205" s="9"/>
    </row>
    <row r="206" spans="3:244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9"/>
      <c r="IH206" s="9"/>
      <c r="II206" s="9"/>
      <c r="IJ206" s="9"/>
    </row>
    <row r="207" spans="3:244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9"/>
      <c r="IH207" s="9"/>
      <c r="II207" s="9"/>
      <c r="IJ207" s="9"/>
    </row>
    <row r="208" spans="3:244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9"/>
      <c r="IH208" s="9"/>
      <c r="II208" s="9"/>
      <c r="IJ208" s="9"/>
    </row>
    <row r="209" spans="3:244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9"/>
      <c r="IH209" s="9"/>
      <c r="II209" s="9"/>
      <c r="IJ209" s="9"/>
    </row>
    <row r="210" spans="3:244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9"/>
      <c r="IH210" s="9"/>
      <c r="II210" s="9"/>
      <c r="IJ210" s="9"/>
    </row>
    <row r="211" spans="3:244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9"/>
      <c r="IH211" s="9"/>
      <c r="II211" s="9"/>
      <c r="IJ211" s="9"/>
    </row>
    <row r="212" spans="3:244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9"/>
      <c r="IH212" s="9"/>
      <c r="II212" s="9"/>
      <c r="IJ212" s="9"/>
    </row>
    <row r="213" spans="3:244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9"/>
      <c r="IH213" s="9"/>
      <c r="II213" s="9"/>
      <c r="IJ213" s="9"/>
    </row>
    <row r="214" spans="3:244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9"/>
      <c r="IH214" s="9"/>
      <c r="II214" s="9"/>
      <c r="IJ214" s="9"/>
    </row>
    <row r="215" spans="3:244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9"/>
      <c r="IH215" s="9"/>
      <c r="II215" s="9"/>
      <c r="IJ215" s="9"/>
    </row>
    <row r="216" spans="3:244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9"/>
      <c r="IH216" s="9"/>
      <c r="II216" s="9"/>
      <c r="IJ216" s="9"/>
    </row>
    <row r="217" spans="3:244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9"/>
      <c r="IH217" s="9"/>
      <c r="II217" s="9"/>
      <c r="IJ217" s="9"/>
    </row>
    <row r="218" spans="3:244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9"/>
      <c r="IH218" s="9"/>
      <c r="II218" s="9"/>
      <c r="IJ218" s="9"/>
    </row>
    <row r="219" spans="3:244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9"/>
      <c r="IH219" s="9"/>
      <c r="II219" s="9"/>
      <c r="IJ219" s="9"/>
    </row>
    <row r="220" spans="3:244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9"/>
      <c r="IH220" s="9"/>
      <c r="II220" s="9"/>
      <c r="IJ220" s="9"/>
    </row>
    <row r="221" spans="3:244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9"/>
      <c r="IH221" s="9"/>
      <c r="II221" s="9"/>
      <c r="IJ221" s="9"/>
    </row>
    <row r="222" spans="3:244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9"/>
      <c r="IH222" s="9"/>
      <c r="II222" s="9"/>
      <c r="IJ222" s="9"/>
    </row>
    <row r="223" spans="3:244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9"/>
      <c r="IH223" s="9"/>
      <c r="II223" s="9"/>
      <c r="IJ223" s="9"/>
    </row>
    <row r="224" spans="3:244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9"/>
      <c r="IH224" s="9"/>
      <c r="II224" s="9"/>
      <c r="IJ224" s="9"/>
    </row>
    <row r="225" spans="3:244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9"/>
      <c r="IH225" s="9"/>
      <c r="II225" s="9"/>
      <c r="IJ225" s="9"/>
    </row>
    <row r="226" spans="3:244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9"/>
      <c r="IH226" s="9"/>
      <c r="II226" s="9"/>
      <c r="IJ226" s="9"/>
    </row>
    <row r="227" spans="3:244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9"/>
      <c r="IH227" s="9"/>
      <c r="II227" s="9"/>
      <c r="IJ227" s="9"/>
    </row>
    <row r="228" spans="3:244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9"/>
      <c r="IH228" s="9"/>
      <c r="II228" s="9"/>
      <c r="IJ228" s="9"/>
    </row>
    <row r="229" spans="3:244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9"/>
      <c r="IH229" s="9"/>
      <c r="II229" s="9"/>
      <c r="IJ229" s="9"/>
    </row>
    <row r="230" spans="3:244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  <c r="DG230" s="125"/>
      <c r="DH230" s="125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9"/>
      <c r="IH230" s="9"/>
      <c r="II230" s="9"/>
      <c r="IJ230" s="9"/>
    </row>
    <row r="231" spans="3:244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  <c r="DG231" s="125"/>
      <c r="DH231" s="125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9"/>
      <c r="IH231" s="9"/>
      <c r="II231" s="9"/>
      <c r="IJ231" s="9"/>
    </row>
    <row r="232" spans="3:244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  <c r="DG232" s="125"/>
      <c r="DH232" s="125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9"/>
      <c r="IH232" s="9"/>
      <c r="II232" s="9"/>
      <c r="IJ232" s="9"/>
    </row>
    <row r="233" spans="3:244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9"/>
      <c r="IH233" s="9"/>
      <c r="II233" s="9"/>
      <c r="IJ233" s="9"/>
    </row>
    <row r="234" spans="3:244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9"/>
      <c r="IH234" s="9"/>
      <c r="II234" s="9"/>
      <c r="IJ234" s="9"/>
    </row>
    <row r="235" spans="3:244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  <c r="DG235" s="125"/>
      <c r="DH235" s="125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9"/>
      <c r="IH235" s="9"/>
      <c r="II235" s="9"/>
      <c r="IJ235" s="9"/>
    </row>
    <row r="236" spans="3:244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9"/>
      <c r="IH236" s="9"/>
      <c r="II236" s="9"/>
      <c r="IJ236" s="9"/>
    </row>
    <row r="237" spans="3:244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9"/>
      <c r="IH237" s="9"/>
      <c r="II237" s="9"/>
      <c r="IJ237" s="9"/>
    </row>
    <row r="238" spans="3:244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  <c r="DG238" s="125"/>
      <c r="DH238" s="125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9"/>
      <c r="IH238" s="9"/>
      <c r="II238" s="9"/>
      <c r="IJ238" s="9"/>
    </row>
    <row r="239" spans="3:244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  <c r="DG239" s="125"/>
      <c r="DH239" s="125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9"/>
      <c r="IH239" s="9"/>
      <c r="II239" s="9"/>
      <c r="IJ239" s="9"/>
    </row>
    <row r="240" spans="3:244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  <c r="DG240" s="125"/>
      <c r="DH240" s="125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9"/>
      <c r="IH240" s="9"/>
      <c r="II240" s="9"/>
      <c r="IJ240" s="9"/>
    </row>
    <row r="241" spans="3:244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  <c r="DH241" s="125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9"/>
      <c r="IH241" s="9"/>
      <c r="II241" s="9"/>
      <c r="IJ241" s="9"/>
    </row>
    <row r="242" spans="3:244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9"/>
      <c r="IH242" s="9"/>
      <c r="II242" s="9"/>
      <c r="IJ242" s="9"/>
    </row>
    <row r="243" spans="3:244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9"/>
      <c r="IH243" s="9"/>
      <c r="II243" s="9"/>
      <c r="IJ243" s="9"/>
    </row>
    <row r="244" spans="3:244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9"/>
      <c r="IH244" s="9"/>
      <c r="II244" s="9"/>
      <c r="IJ244" s="9"/>
    </row>
    <row r="245" spans="3:244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  <c r="DG245" s="125"/>
      <c r="DH245" s="125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9"/>
      <c r="IH245" s="9"/>
      <c r="II245" s="9"/>
      <c r="IJ245" s="9"/>
    </row>
    <row r="246" spans="3:244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9"/>
      <c r="IH246" s="9"/>
      <c r="II246" s="9"/>
      <c r="IJ246" s="9"/>
    </row>
    <row r="247" spans="3:244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9"/>
      <c r="IH247" s="9"/>
      <c r="II247" s="9"/>
      <c r="IJ247" s="9"/>
    </row>
    <row r="248" spans="3:244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9"/>
      <c r="IH248" s="9"/>
      <c r="II248" s="9"/>
      <c r="IJ248" s="9"/>
    </row>
    <row r="249" spans="3:244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9"/>
      <c r="IH249" s="9"/>
      <c r="II249" s="9"/>
      <c r="IJ249" s="9"/>
    </row>
    <row r="250" spans="3:244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9"/>
      <c r="IH250" s="9"/>
      <c r="II250" s="9"/>
      <c r="IJ250" s="9"/>
    </row>
    <row r="251" spans="3:244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9"/>
      <c r="IH251" s="9"/>
      <c r="II251" s="9"/>
      <c r="IJ251" s="9"/>
    </row>
    <row r="252" spans="3:244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9"/>
      <c r="IH252" s="9"/>
      <c r="II252" s="9"/>
      <c r="IJ252" s="9"/>
    </row>
    <row r="253" spans="3:244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9"/>
      <c r="IH253" s="9"/>
      <c r="II253" s="9"/>
      <c r="IJ253" s="9"/>
    </row>
    <row r="254" spans="3:244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9"/>
      <c r="IH254" s="9"/>
      <c r="II254" s="9"/>
      <c r="IJ254" s="9"/>
    </row>
    <row r="255" spans="3:244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9"/>
      <c r="IH255" s="9"/>
      <c r="II255" s="9"/>
      <c r="IJ255" s="9"/>
    </row>
    <row r="256" spans="3:244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9"/>
      <c r="IH256" s="9"/>
      <c r="II256" s="9"/>
      <c r="IJ256" s="9"/>
    </row>
    <row r="257" spans="3:244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9"/>
      <c r="IH257" s="9"/>
      <c r="II257" s="9"/>
      <c r="IJ257" s="9"/>
    </row>
    <row r="258" spans="3:244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9"/>
      <c r="IH258" s="9"/>
      <c r="II258" s="9"/>
      <c r="IJ258" s="9"/>
    </row>
    <row r="259" spans="3:244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9"/>
      <c r="IH259" s="9"/>
      <c r="II259" s="9"/>
      <c r="IJ259" s="9"/>
    </row>
    <row r="260" spans="3:244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9"/>
      <c r="IH260" s="9"/>
      <c r="II260" s="9"/>
      <c r="IJ260" s="9"/>
    </row>
    <row r="261" spans="3:244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9"/>
      <c r="IH261" s="9"/>
      <c r="II261" s="9"/>
      <c r="IJ261" s="9"/>
    </row>
    <row r="262" spans="3:244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9"/>
      <c r="IH262" s="9"/>
      <c r="II262" s="9"/>
      <c r="IJ262" s="9"/>
    </row>
    <row r="263" spans="3:244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9"/>
      <c r="IH263" s="9"/>
      <c r="II263" s="9"/>
      <c r="IJ263" s="9"/>
    </row>
    <row r="264" spans="3:244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9"/>
      <c r="IH264" s="9"/>
      <c r="II264" s="9"/>
      <c r="IJ264" s="9"/>
    </row>
    <row r="265" spans="3:244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  <c r="DG265" s="125"/>
      <c r="DH265" s="125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9"/>
      <c r="IH265" s="9"/>
      <c r="II265" s="9"/>
      <c r="IJ265" s="9"/>
    </row>
    <row r="266" spans="3:244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9"/>
      <c r="IH266" s="9"/>
      <c r="II266" s="9"/>
      <c r="IJ266" s="9"/>
    </row>
    <row r="267" spans="3:244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9"/>
      <c r="IH267" s="9"/>
      <c r="II267" s="9"/>
      <c r="IJ267" s="9"/>
    </row>
    <row r="268" spans="3:244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9"/>
      <c r="IH268" s="9"/>
      <c r="II268" s="9"/>
      <c r="IJ268" s="9"/>
    </row>
    <row r="269" spans="3:244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9"/>
      <c r="IH269" s="9"/>
      <c r="II269" s="9"/>
      <c r="IJ269" s="9"/>
    </row>
    <row r="270" spans="3:244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9"/>
      <c r="IH270" s="9"/>
      <c r="II270" s="9"/>
      <c r="IJ270" s="9"/>
    </row>
    <row r="271" spans="3:244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9"/>
      <c r="IH271" s="9"/>
      <c r="II271" s="9"/>
      <c r="IJ271" s="9"/>
    </row>
    <row r="272" spans="3:244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9"/>
      <c r="IH272" s="9"/>
      <c r="II272" s="9"/>
      <c r="IJ272" s="9"/>
    </row>
    <row r="273" spans="3:244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9"/>
      <c r="IH273" s="9"/>
      <c r="II273" s="9"/>
      <c r="IJ273" s="9"/>
    </row>
    <row r="274" spans="3:244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  <c r="DG274" s="125"/>
      <c r="DH274" s="125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IG274" s="9"/>
      <c r="IH274" s="9"/>
      <c r="II274" s="9"/>
      <c r="IJ274" s="9"/>
    </row>
    <row r="275" spans="3:244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IG275" s="9"/>
      <c r="IH275" s="9"/>
      <c r="II275" s="9"/>
      <c r="IJ275" s="9"/>
    </row>
    <row r="276" spans="3:244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IG276" s="9"/>
      <c r="IH276" s="9"/>
      <c r="II276" s="9"/>
      <c r="IJ276" s="9"/>
    </row>
    <row r="277" spans="3:244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IG277" s="9"/>
      <c r="IH277" s="9"/>
      <c r="II277" s="9"/>
      <c r="IJ277" s="9"/>
    </row>
  </sheetData>
  <dataConsolidate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honeticPr fontId="10" type="noConversion"/>
  <printOptions horizontalCentered="1" gridLines="1" gridLinesSet="0"/>
  <pageMargins left="0.62992125984251968" right="0.43307086614173229" top="1.0629921259842521" bottom="0.43307086614173229" header="0.35433070866141736" footer="0.15748031496062992"/>
  <pageSetup paperSize="9" scale="70" orientation="landscape" horizontalDpi="4294967293" r:id="rId1"/>
  <headerFooter alignWithMargins="0">
    <oddHeader xml:space="preserve">&amp;C&amp;"Arial,Negrita"&amp;12Estadística U.D.ALZIRA
Temporada 1998-99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workbookViewId="0">
      <pane xSplit="1" topLeftCell="B1" activePane="topRight" state="frozen"/>
      <selection activeCell="A8" sqref="A8"/>
      <selection pane="topRight" activeCell="H3" sqref="H3:H40"/>
    </sheetView>
  </sheetViews>
  <sheetFormatPr baseColWidth="10" defaultRowHeight="12.75"/>
  <cols>
    <col min="1" max="1" width="17.85546875" style="9" bestFit="1" customWidth="1"/>
    <col min="2" max="8" width="11.42578125" style="12"/>
    <col min="9" max="16384" width="11.42578125" style="9"/>
  </cols>
  <sheetData>
    <row r="1" spans="1:15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15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I2" s="277" t="s">
        <v>65</v>
      </c>
    </row>
    <row r="3" spans="1:15" s="10" customFormat="1" ht="13.5" thickTop="1">
      <c r="A3" s="65" t="str">
        <f>'U.E. ALZIRA'!X3</f>
        <v>Mutxamel</v>
      </c>
      <c r="B3" s="31"/>
      <c r="C3" s="16"/>
      <c r="D3" s="25"/>
      <c r="E3" s="22"/>
      <c r="F3" s="16"/>
      <c r="G3" s="17"/>
      <c r="H3" s="298">
        <v>1</v>
      </c>
      <c r="I3" s="10">
        <v>1</v>
      </c>
    </row>
    <row r="4" spans="1:15" s="10" customFormat="1">
      <c r="A4" s="65" t="str">
        <f>'U.E. ALZIRA'!Y3</f>
        <v>Gandia</v>
      </c>
      <c r="B4" s="32"/>
      <c r="C4" s="8"/>
      <c r="D4" s="7"/>
      <c r="E4" s="33"/>
      <c r="F4" s="8"/>
      <c r="G4" s="34"/>
      <c r="H4" s="10">
        <f t="shared" ref="H4:H50" si="0">SUM(B4:G4)</f>
        <v>0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>
      <c r="A5" s="65" t="str">
        <f>'U.E. ALZIRA'!Z3</f>
        <v>Llíria</v>
      </c>
      <c r="B5" s="32">
        <v>1</v>
      </c>
      <c r="C5" s="8"/>
      <c r="D5" s="7"/>
      <c r="E5" s="33"/>
      <c r="F5" s="8"/>
      <c r="G5" s="34">
        <v>1</v>
      </c>
      <c r="H5" s="10">
        <f t="shared" si="0"/>
        <v>2</v>
      </c>
      <c r="I5" s="10">
        <v>3</v>
      </c>
      <c r="J5" s="128"/>
      <c r="K5" s="11"/>
      <c r="L5" s="11"/>
      <c r="M5" s="11"/>
      <c r="N5" s="11"/>
      <c r="O5" s="11"/>
    </row>
    <row r="6" spans="1:15" s="11" customFormat="1">
      <c r="A6" s="65" t="str">
        <f>'U.E. ALZIRA'!AA3</f>
        <v>Onda</v>
      </c>
      <c r="B6" s="32"/>
      <c r="C6" s="8"/>
      <c r="D6" s="7"/>
      <c r="E6" s="33"/>
      <c r="F6" s="8"/>
      <c r="G6" s="34"/>
      <c r="H6" s="10">
        <f t="shared" si="0"/>
        <v>0</v>
      </c>
      <c r="I6" s="12">
        <v>4</v>
      </c>
    </row>
    <row r="7" spans="1:15" s="12" customFormat="1">
      <c r="A7" s="65" t="str">
        <f>'U.E. ALZIRA'!AB3</f>
        <v>Sueca</v>
      </c>
      <c r="B7" s="32"/>
      <c r="C7" s="8"/>
      <c r="D7" s="7"/>
      <c r="E7" s="33"/>
      <c r="F7" s="8"/>
      <c r="G7" s="34"/>
      <c r="H7" s="10">
        <f t="shared" si="0"/>
        <v>0</v>
      </c>
      <c r="I7" s="10">
        <v>5</v>
      </c>
      <c r="J7" s="11"/>
      <c r="K7" s="11"/>
      <c r="L7" s="11"/>
      <c r="M7" s="11"/>
      <c r="N7" s="11"/>
      <c r="O7" s="11"/>
    </row>
    <row r="8" spans="1:15" s="11" customFormat="1">
      <c r="A8" s="65" t="str">
        <f>'U.E. ALZIRA'!AC3</f>
        <v>Villena</v>
      </c>
      <c r="B8" s="32"/>
      <c r="C8" s="8"/>
      <c r="D8" s="7"/>
      <c r="E8" s="33"/>
      <c r="F8" s="8"/>
      <c r="G8" s="34"/>
      <c r="H8" s="298">
        <v>1</v>
      </c>
      <c r="I8" s="12">
        <v>6</v>
      </c>
    </row>
    <row r="9" spans="1:15" s="12" customFormat="1">
      <c r="A9" s="65" t="str">
        <f>'U.E. ALZIRA'!AD3</f>
        <v>Alaquàs</v>
      </c>
      <c r="B9" s="32"/>
      <c r="C9" s="8"/>
      <c r="D9" s="7"/>
      <c r="E9" s="33"/>
      <c r="F9" s="8">
        <v>1</v>
      </c>
      <c r="G9" s="34"/>
      <c r="H9" s="10">
        <f t="shared" si="0"/>
        <v>1</v>
      </c>
      <c r="I9" s="10">
        <v>7</v>
      </c>
      <c r="J9" s="9"/>
      <c r="K9" s="9"/>
      <c r="L9" s="9"/>
      <c r="M9" s="9"/>
      <c r="N9" s="9"/>
      <c r="O9" s="9"/>
    </row>
    <row r="10" spans="1:15">
      <c r="A10" s="65" t="str">
        <f>'U.E. ALZIRA'!AE3</f>
        <v>Alberic</v>
      </c>
      <c r="B10" s="32"/>
      <c r="C10" s="8"/>
      <c r="D10" s="7">
        <v>1</v>
      </c>
      <c r="E10" s="33"/>
      <c r="F10" s="8"/>
      <c r="G10" s="34"/>
      <c r="H10" s="10">
        <f t="shared" si="0"/>
        <v>1</v>
      </c>
      <c r="I10" s="12">
        <v>8</v>
      </c>
    </row>
    <row r="11" spans="1:15" s="12" customFormat="1">
      <c r="A11" s="65" t="str">
        <f>'U.E. ALZIRA'!AF3</f>
        <v>Horadada</v>
      </c>
      <c r="B11" s="32">
        <v>1</v>
      </c>
      <c r="C11" s="8"/>
      <c r="D11" s="7">
        <v>1</v>
      </c>
      <c r="E11" s="33"/>
      <c r="F11" s="8"/>
      <c r="G11" s="34"/>
      <c r="H11" s="10">
        <f t="shared" si="0"/>
        <v>2</v>
      </c>
      <c r="I11" s="10">
        <v>9</v>
      </c>
      <c r="J11" s="9"/>
      <c r="K11" s="9"/>
      <c r="L11" s="9"/>
      <c r="M11" s="9"/>
      <c r="N11" s="9"/>
      <c r="O11" s="9"/>
    </row>
    <row r="12" spans="1:15">
      <c r="A12" s="65" t="str">
        <f>'U.E. ALZIRA'!AG3</f>
        <v>Crevillent</v>
      </c>
      <c r="B12" s="32"/>
      <c r="C12" s="8"/>
      <c r="D12" s="7"/>
      <c r="E12" s="33"/>
      <c r="F12" s="8"/>
      <c r="G12" s="34">
        <v>1</v>
      </c>
      <c r="H12" s="10">
        <f t="shared" si="0"/>
        <v>1</v>
      </c>
      <c r="I12" s="12">
        <v>10</v>
      </c>
    </row>
    <row r="13" spans="1:15" s="12" customFormat="1">
      <c r="A13" s="65" t="str">
        <f>'U.E. ALZIRA'!AH3</f>
        <v>Oliva</v>
      </c>
      <c r="B13" s="32">
        <v>1</v>
      </c>
      <c r="C13" s="8"/>
      <c r="D13" s="7"/>
      <c r="E13" s="33"/>
      <c r="F13" s="8"/>
      <c r="G13" s="34"/>
      <c r="H13" s="10">
        <f t="shared" si="0"/>
        <v>1</v>
      </c>
      <c r="I13" s="10">
        <v>11</v>
      </c>
      <c r="J13" s="9"/>
      <c r="K13" s="9"/>
      <c r="L13" s="9"/>
      <c r="M13" s="9"/>
      <c r="N13" s="9"/>
      <c r="O13" s="9"/>
    </row>
    <row r="14" spans="1:15">
      <c r="A14" s="65" t="str">
        <f>'U.E. ALZIRA'!AI3</f>
        <v>Ontinyent</v>
      </c>
      <c r="B14" s="32"/>
      <c r="C14" s="8"/>
      <c r="D14" s="7"/>
      <c r="E14" s="33"/>
      <c r="F14" s="8"/>
      <c r="G14" s="34"/>
      <c r="H14" s="10">
        <f t="shared" si="0"/>
        <v>0</v>
      </c>
      <c r="I14" s="12">
        <v>12</v>
      </c>
    </row>
    <row r="15" spans="1:15" s="12" customFormat="1">
      <c r="A15" s="65" t="str">
        <f>'U.E. ALZIRA'!AJ3</f>
        <v>Orihuela</v>
      </c>
      <c r="B15" s="32"/>
      <c r="C15" s="8">
        <v>1</v>
      </c>
      <c r="D15" s="7">
        <v>1</v>
      </c>
      <c r="E15" s="33">
        <v>2</v>
      </c>
      <c r="F15" s="8"/>
      <c r="G15" s="34"/>
      <c r="H15" s="10">
        <f t="shared" si="0"/>
        <v>4</v>
      </c>
      <c r="I15" s="10">
        <v>13</v>
      </c>
      <c r="J15" s="9"/>
      <c r="K15" s="9"/>
      <c r="L15" s="9"/>
      <c r="M15" s="9"/>
      <c r="N15" s="9"/>
      <c r="O15" s="9"/>
    </row>
    <row r="16" spans="1:15">
      <c r="A16" s="65" t="str">
        <f>'U.E. ALZIRA'!AK3</f>
        <v>Utiel</v>
      </c>
      <c r="B16" s="32"/>
      <c r="C16" s="8"/>
      <c r="D16" s="7"/>
      <c r="E16" s="33"/>
      <c r="F16" s="8"/>
      <c r="G16" s="34"/>
      <c r="H16" s="10">
        <f t="shared" si="0"/>
        <v>0</v>
      </c>
      <c r="I16" s="12">
        <v>14</v>
      </c>
    </row>
    <row r="17" spans="1:15" s="12" customFormat="1">
      <c r="A17" s="65" t="str">
        <f>'U.E. ALZIRA'!AL3</f>
        <v>Calp</v>
      </c>
      <c r="B17" s="32"/>
      <c r="C17" s="8">
        <v>1</v>
      </c>
      <c r="D17" s="7">
        <v>2</v>
      </c>
      <c r="E17" s="33"/>
      <c r="F17" s="8"/>
      <c r="G17" s="34"/>
      <c r="H17" s="10">
        <f t="shared" si="0"/>
        <v>3</v>
      </c>
      <c r="I17" s="10">
        <v>15</v>
      </c>
      <c r="J17" s="9"/>
      <c r="K17" s="9"/>
      <c r="L17" s="9"/>
      <c r="M17" s="9"/>
      <c r="N17" s="9"/>
      <c r="O17" s="9"/>
    </row>
    <row r="18" spans="1:15">
      <c r="A18" s="65" t="str">
        <f>'U.E. ALZIRA'!AM3</f>
        <v>Xàbia</v>
      </c>
      <c r="B18" s="32"/>
      <c r="C18" s="8"/>
      <c r="D18" s="7"/>
      <c r="E18" s="33"/>
      <c r="F18" s="8"/>
      <c r="G18" s="34"/>
      <c r="H18" s="10">
        <f t="shared" si="0"/>
        <v>0</v>
      </c>
      <c r="I18" s="12">
        <v>16</v>
      </c>
    </row>
    <row r="19" spans="1:15" s="12" customFormat="1">
      <c r="A19" s="65" t="str">
        <f>'U.E. ALZIRA'!AN3</f>
        <v>Pinós</v>
      </c>
      <c r="B19" s="32"/>
      <c r="C19" s="8">
        <v>1</v>
      </c>
      <c r="D19" s="7"/>
      <c r="E19" s="33"/>
      <c r="F19" s="8"/>
      <c r="G19" s="34"/>
      <c r="H19" s="10">
        <f t="shared" si="0"/>
        <v>1</v>
      </c>
      <c r="I19" s="10">
        <v>17</v>
      </c>
      <c r="J19" s="128"/>
      <c r="K19" s="9"/>
      <c r="L19" s="9"/>
      <c r="M19" s="9"/>
      <c r="N19" s="9"/>
      <c r="O19" s="9"/>
    </row>
    <row r="20" spans="1:15">
      <c r="A20" s="65" t="str">
        <f>'U.E. ALZIRA'!AO3</f>
        <v>Eldenc</v>
      </c>
      <c r="B20" s="32"/>
      <c r="C20" s="8"/>
      <c r="D20" s="7"/>
      <c r="E20" s="33"/>
      <c r="F20" s="8"/>
      <c r="G20" s="34"/>
      <c r="H20" s="10">
        <f t="shared" si="0"/>
        <v>0</v>
      </c>
      <c r="I20" s="12">
        <v>18</v>
      </c>
    </row>
    <row r="21" spans="1:15" s="12" customFormat="1">
      <c r="A21" s="65" t="str">
        <f>'U.E. ALZIRA'!AP3</f>
        <v>Alacant</v>
      </c>
      <c r="B21" s="32"/>
      <c r="C21" s="8"/>
      <c r="D21" s="7"/>
      <c r="E21" s="33"/>
      <c r="F21" s="8"/>
      <c r="G21" s="34"/>
      <c r="H21" s="10">
        <f t="shared" si="0"/>
        <v>0</v>
      </c>
      <c r="I21" s="10">
        <v>19</v>
      </c>
      <c r="J21" s="9"/>
      <c r="K21" s="9"/>
      <c r="L21" s="9"/>
      <c r="M21" s="9"/>
      <c r="N21" s="9"/>
      <c r="O21" s="9"/>
    </row>
    <row r="22" spans="1:15">
      <c r="A22" s="65" t="str">
        <f>'U.E. ALZIRA'!AQ3</f>
        <v>Mutxamel</v>
      </c>
      <c r="B22" s="32"/>
      <c r="C22" s="8"/>
      <c r="D22" s="7"/>
      <c r="E22" s="33"/>
      <c r="F22" s="8"/>
      <c r="G22" s="34"/>
      <c r="H22" s="298">
        <v>1</v>
      </c>
      <c r="I22" s="12">
        <v>20</v>
      </c>
      <c r="J22" s="9" t="s">
        <v>149</v>
      </c>
    </row>
    <row r="23" spans="1:15" s="12" customFormat="1">
      <c r="A23" s="65" t="str">
        <f>'U.E. ALZIRA'!AR3</f>
        <v>Gandia</v>
      </c>
      <c r="B23" s="32">
        <v>1</v>
      </c>
      <c r="C23" s="8"/>
      <c r="D23" s="7"/>
      <c r="E23" s="33"/>
      <c r="F23" s="8"/>
      <c r="G23" s="34"/>
      <c r="H23" s="10">
        <f t="shared" si="0"/>
        <v>1</v>
      </c>
      <c r="I23" s="10">
        <v>21</v>
      </c>
      <c r="J23" s="128"/>
      <c r="K23" s="9"/>
      <c r="L23" s="9"/>
      <c r="M23" s="9"/>
      <c r="N23" s="9"/>
      <c r="O23" s="9"/>
    </row>
    <row r="24" spans="1:15">
      <c r="A24" s="65" t="str">
        <f>'U.E. ALZIRA'!AS3</f>
        <v>Llíria</v>
      </c>
      <c r="B24" s="32">
        <v>1</v>
      </c>
      <c r="C24" s="8"/>
      <c r="D24" s="7"/>
      <c r="E24" s="33">
        <v>1</v>
      </c>
      <c r="F24" s="8"/>
      <c r="G24" s="34"/>
      <c r="H24" s="10">
        <f t="shared" si="0"/>
        <v>2</v>
      </c>
      <c r="I24" s="12">
        <v>22</v>
      </c>
    </row>
    <row r="25" spans="1:15" s="12" customFormat="1">
      <c r="A25" s="65" t="str">
        <f>'U.E. ALZIRA'!AT3</f>
        <v>Onda</v>
      </c>
      <c r="B25" s="32"/>
      <c r="C25" s="8"/>
      <c r="D25" s="7"/>
      <c r="E25" s="33"/>
      <c r="F25" s="8"/>
      <c r="G25" s="34"/>
      <c r="H25" s="10">
        <f t="shared" si="0"/>
        <v>0</v>
      </c>
      <c r="I25" s="10">
        <v>23</v>
      </c>
      <c r="J25" s="9"/>
      <c r="K25" s="9"/>
      <c r="L25" s="9"/>
      <c r="M25" s="9"/>
      <c r="N25" s="9"/>
      <c r="O25" s="9"/>
    </row>
    <row r="26" spans="1:15">
      <c r="A26" s="65" t="str">
        <f>'U.E. ALZIRA'!AU3</f>
        <v>Sueca</v>
      </c>
      <c r="B26" s="32">
        <v>1</v>
      </c>
      <c r="C26" s="8"/>
      <c r="D26" s="7"/>
      <c r="E26" s="33"/>
      <c r="F26" s="8"/>
      <c r="G26" s="34"/>
      <c r="H26" s="10">
        <f t="shared" si="0"/>
        <v>1</v>
      </c>
      <c r="I26" s="12">
        <v>24</v>
      </c>
    </row>
    <row r="27" spans="1:15" s="12" customFormat="1">
      <c r="A27" s="65" t="str">
        <f>'U.E. ALZIRA'!AV3</f>
        <v>Villena</v>
      </c>
      <c r="B27" s="32"/>
      <c r="C27" s="8"/>
      <c r="D27" s="7"/>
      <c r="E27" s="33"/>
      <c r="F27" s="8"/>
      <c r="G27" s="34"/>
      <c r="H27" s="10">
        <f t="shared" si="0"/>
        <v>0</v>
      </c>
      <c r="I27" s="10">
        <v>25</v>
      </c>
      <c r="J27" s="9"/>
      <c r="K27" s="9"/>
      <c r="L27" s="9"/>
      <c r="M27" s="9"/>
      <c r="N27" s="9"/>
      <c r="O27" s="9"/>
    </row>
    <row r="28" spans="1:15">
      <c r="A28" s="65" t="str">
        <f>'U.E. ALZIRA'!AW3</f>
        <v>Alaquàs</v>
      </c>
      <c r="B28" s="32"/>
      <c r="C28" s="8"/>
      <c r="D28" s="7"/>
      <c r="E28" s="33"/>
      <c r="F28" s="8">
        <v>1</v>
      </c>
      <c r="G28" s="34"/>
      <c r="H28" s="10">
        <f t="shared" si="0"/>
        <v>1</v>
      </c>
      <c r="I28" s="12">
        <v>26</v>
      </c>
    </row>
    <row r="29" spans="1:15" s="12" customFormat="1">
      <c r="A29" s="65" t="str">
        <f>'U.E. ALZIRA'!AX3</f>
        <v>Alberic</v>
      </c>
      <c r="B29" s="32"/>
      <c r="C29" s="8"/>
      <c r="D29" s="7"/>
      <c r="E29" s="33"/>
      <c r="F29" s="8"/>
      <c r="G29" s="34"/>
      <c r="H29" s="298">
        <v>1</v>
      </c>
      <c r="I29" s="10">
        <v>27</v>
      </c>
      <c r="J29" s="9"/>
      <c r="K29" s="9"/>
      <c r="L29" s="9"/>
      <c r="M29" s="9"/>
      <c r="N29" s="9"/>
      <c r="O29" s="9"/>
    </row>
    <row r="30" spans="1:15">
      <c r="A30" s="65" t="str">
        <f>'U.E. ALZIRA'!AY3</f>
        <v>Horadada</v>
      </c>
      <c r="B30" s="32"/>
      <c r="C30" s="8"/>
      <c r="D30" s="7"/>
      <c r="E30" s="33"/>
      <c r="F30" s="8">
        <v>1</v>
      </c>
      <c r="G30" s="34"/>
      <c r="H30" s="10">
        <f t="shared" si="0"/>
        <v>1</v>
      </c>
      <c r="I30" s="12">
        <v>28</v>
      </c>
    </row>
    <row r="31" spans="1:15" s="12" customFormat="1">
      <c r="A31" s="65" t="str">
        <f>'U.E. ALZIRA'!AZ3</f>
        <v>Crevillent</v>
      </c>
      <c r="B31" s="32"/>
      <c r="C31" s="8"/>
      <c r="D31" s="7"/>
      <c r="E31" s="33"/>
      <c r="F31" s="8"/>
      <c r="G31" s="34"/>
      <c r="H31" s="10">
        <f t="shared" si="0"/>
        <v>0</v>
      </c>
      <c r="I31" s="10">
        <v>29</v>
      </c>
      <c r="J31" s="9"/>
      <c r="K31" s="9"/>
      <c r="L31" s="9"/>
      <c r="M31" s="9"/>
      <c r="N31" s="9"/>
      <c r="O31" s="9"/>
    </row>
    <row r="32" spans="1:15">
      <c r="A32" s="65" t="str">
        <f>'U.E. ALZIRA'!BA3</f>
        <v>Oliva</v>
      </c>
      <c r="B32" s="32">
        <v>1</v>
      </c>
      <c r="C32" s="8"/>
      <c r="D32" s="7"/>
      <c r="E32" s="33"/>
      <c r="F32" s="8"/>
      <c r="G32" s="34"/>
      <c r="H32" s="10">
        <f t="shared" si="0"/>
        <v>1</v>
      </c>
      <c r="I32" s="12">
        <v>30</v>
      </c>
    </row>
    <row r="33" spans="1:10">
      <c r="A33" s="65" t="str">
        <f>'U.E. ALZIRA'!BB3</f>
        <v>Ontinyent</v>
      </c>
      <c r="B33" s="32"/>
      <c r="C33" s="8"/>
      <c r="D33" s="7"/>
      <c r="E33" s="33">
        <v>1</v>
      </c>
      <c r="F33" s="8"/>
      <c r="G33" s="34"/>
      <c r="H33" s="10">
        <f t="shared" si="0"/>
        <v>1</v>
      </c>
      <c r="I33" s="10">
        <v>31</v>
      </c>
    </row>
    <row r="34" spans="1:10">
      <c r="A34" s="65" t="str">
        <f>'U.E. ALZIRA'!BC3</f>
        <v>Orihuela</v>
      </c>
      <c r="B34" s="32"/>
      <c r="C34" s="8"/>
      <c r="D34" s="7"/>
      <c r="E34" s="33"/>
      <c r="F34" s="8"/>
      <c r="G34" s="34"/>
      <c r="H34" s="10">
        <f t="shared" si="0"/>
        <v>0</v>
      </c>
      <c r="I34" s="12">
        <v>32</v>
      </c>
      <c r="J34" s="128"/>
    </row>
    <row r="35" spans="1:10">
      <c r="A35" s="65" t="str">
        <f>'U.E. ALZIRA'!BD3</f>
        <v>Utiel</v>
      </c>
      <c r="B35" s="32"/>
      <c r="C35" s="8"/>
      <c r="D35" s="7"/>
      <c r="E35" s="33"/>
      <c r="F35" s="8"/>
      <c r="G35" s="34"/>
      <c r="H35" s="298">
        <v>1</v>
      </c>
      <c r="I35" s="10">
        <v>33</v>
      </c>
    </row>
    <row r="36" spans="1:10">
      <c r="A36" s="65" t="str">
        <f>'U.E. ALZIRA'!BE3</f>
        <v>Calp</v>
      </c>
      <c r="B36" s="32"/>
      <c r="C36" s="8"/>
      <c r="D36" s="7"/>
      <c r="E36" s="33"/>
      <c r="F36" s="8"/>
      <c r="G36" s="34"/>
      <c r="H36" s="298">
        <v>1</v>
      </c>
      <c r="I36" s="12">
        <v>34</v>
      </c>
    </row>
    <row r="37" spans="1:10">
      <c r="A37" s="65" t="str">
        <f>'U.E. ALZIRA'!BF3</f>
        <v>Xàbia</v>
      </c>
      <c r="B37" s="32"/>
      <c r="C37" s="8"/>
      <c r="D37" s="7"/>
      <c r="E37" s="33"/>
      <c r="F37" s="8"/>
      <c r="G37" s="34"/>
      <c r="H37" s="10">
        <f t="shared" si="0"/>
        <v>0</v>
      </c>
      <c r="I37" s="10">
        <v>35</v>
      </c>
    </row>
    <row r="38" spans="1:10">
      <c r="A38" s="65" t="str">
        <f>'U.E. ALZIRA'!BG3</f>
        <v>Pinós</v>
      </c>
      <c r="B38" s="32"/>
      <c r="C38" s="8"/>
      <c r="D38" s="7"/>
      <c r="E38" s="33"/>
      <c r="F38" s="8"/>
      <c r="G38" s="34"/>
      <c r="H38" s="10">
        <f t="shared" si="0"/>
        <v>0</v>
      </c>
      <c r="I38" s="12">
        <v>36</v>
      </c>
    </row>
    <row r="39" spans="1:10">
      <c r="A39" s="65" t="str">
        <f>'U.E. ALZIRA'!BH3</f>
        <v>Eldenc</v>
      </c>
      <c r="B39" s="32"/>
      <c r="C39" s="8"/>
      <c r="D39" s="7">
        <v>1</v>
      </c>
      <c r="E39" s="33"/>
      <c r="F39" s="8"/>
      <c r="G39" s="34"/>
      <c r="H39" s="10">
        <f t="shared" si="0"/>
        <v>1</v>
      </c>
      <c r="I39" s="10">
        <v>37</v>
      </c>
    </row>
    <row r="40" spans="1:10" ht="13.5" thickBot="1">
      <c r="A40" s="65" t="str">
        <f>'U.E. ALZIRA'!BI3</f>
        <v>Alacant</v>
      </c>
      <c r="B40" s="32"/>
      <c r="C40" s="8"/>
      <c r="D40" s="7"/>
      <c r="E40" s="33"/>
      <c r="F40" s="8"/>
      <c r="G40" s="34">
        <v>1</v>
      </c>
      <c r="H40" s="10">
        <f t="shared" si="0"/>
        <v>1</v>
      </c>
      <c r="I40" s="12">
        <v>38</v>
      </c>
    </row>
    <row r="41" spans="1:10" hidden="1">
      <c r="A41" s="65">
        <f>'U.E. ALZIRA'!BJ3</f>
        <v>0</v>
      </c>
      <c r="B41" s="95"/>
      <c r="C41" s="96"/>
      <c r="D41" s="97"/>
      <c r="E41" s="98"/>
      <c r="F41" s="96"/>
      <c r="G41" s="99"/>
      <c r="H41" s="10">
        <f t="shared" si="0"/>
        <v>0</v>
      </c>
      <c r="I41" s="10">
        <v>39</v>
      </c>
    </row>
    <row r="42" spans="1:10" hidden="1">
      <c r="A42" s="65">
        <f>'U.E. ALZIRA'!BK3</f>
        <v>0</v>
      </c>
      <c r="B42" s="95"/>
      <c r="C42" s="96"/>
      <c r="D42" s="97"/>
      <c r="E42" s="98"/>
      <c r="F42" s="96"/>
      <c r="G42" s="99"/>
      <c r="H42" s="10">
        <f t="shared" si="0"/>
        <v>0</v>
      </c>
      <c r="I42" s="12">
        <v>40</v>
      </c>
    </row>
    <row r="43" spans="1:10" hidden="1">
      <c r="A43" s="65">
        <f>'U.E. ALZIRA'!BL3</f>
        <v>0</v>
      </c>
      <c r="B43" s="95"/>
      <c r="C43" s="96"/>
      <c r="D43" s="97"/>
      <c r="E43" s="98"/>
      <c r="F43" s="96"/>
      <c r="G43" s="99"/>
      <c r="H43" s="10">
        <f t="shared" si="0"/>
        <v>0</v>
      </c>
      <c r="I43" s="10">
        <v>41</v>
      </c>
    </row>
    <row r="44" spans="1:10" hidden="1">
      <c r="A44" s="65">
        <f>'U.E. ALZIRA'!BM3</f>
        <v>0</v>
      </c>
      <c r="B44" s="95"/>
      <c r="C44" s="96"/>
      <c r="D44" s="97"/>
      <c r="E44" s="98"/>
      <c r="F44" s="96"/>
      <c r="G44" s="99"/>
      <c r="H44" s="10">
        <f t="shared" si="0"/>
        <v>0</v>
      </c>
      <c r="I44" s="12">
        <v>42</v>
      </c>
    </row>
    <row r="45" spans="1:10" hidden="1">
      <c r="A45" s="65">
        <f>'U.E. ALZIRA'!BN3</f>
        <v>0</v>
      </c>
      <c r="B45" s="95"/>
      <c r="C45" s="96"/>
      <c r="D45" s="97"/>
      <c r="E45" s="98"/>
      <c r="F45" s="96"/>
      <c r="G45" s="99"/>
      <c r="H45" s="10">
        <f t="shared" si="0"/>
        <v>0</v>
      </c>
      <c r="I45" s="10">
        <v>1</v>
      </c>
    </row>
    <row r="46" spans="1:10" hidden="1">
      <c r="A46" s="65">
        <f>'U.E. ALZIRA'!BO3</f>
        <v>0</v>
      </c>
      <c r="B46" s="95"/>
      <c r="C46" s="96"/>
      <c r="D46" s="97"/>
      <c r="E46" s="98"/>
      <c r="F46" s="96"/>
      <c r="G46" s="99"/>
      <c r="H46" s="10">
        <f t="shared" si="0"/>
        <v>0</v>
      </c>
      <c r="I46" s="12">
        <v>2</v>
      </c>
    </row>
    <row r="47" spans="1:10" hidden="1">
      <c r="A47" s="65">
        <f>'U.E. ALZIRA'!BP3</f>
        <v>0</v>
      </c>
      <c r="B47" s="95"/>
      <c r="C47" s="96"/>
      <c r="D47" s="97"/>
      <c r="E47" s="98"/>
      <c r="F47" s="96"/>
      <c r="G47" s="99"/>
      <c r="H47" s="10">
        <f t="shared" si="0"/>
        <v>0</v>
      </c>
      <c r="I47" s="10">
        <v>3</v>
      </c>
    </row>
    <row r="48" spans="1:10" hidden="1">
      <c r="A48" s="212" t="str">
        <f>'U.E. ALZIRA'!BQ3</f>
        <v>Mutxamel</v>
      </c>
      <c r="B48" s="95"/>
      <c r="C48" s="96"/>
      <c r="D48" s="97"/>
      <c r="E48" s="98"/>
      <c r="F48" s="96"/>
      <c r="G48" s="99"/>
      <c r="H48" s="10">
        <f t="shared" si="0"/>
        <v>0</v>
      </c>
      <c r="I48" s="12">
        <v>4</v>
      </c>
    </row>
    <row r="49" spans="1:15" hidden="1">
      <c r="A49" s="212" t="str">
        <f>'U.E. ALZIRA'!BR3</f>
        <v>Gandia</v>
      </c>
      <c r="B49" s="104"/>
      <c r="C49" s="8"/>
      <c r="D49" s="7"/>
      <c r="E49" s="33"/>
      <c r="F49" s="8"/>
      <c r="G49" s="34"/>
      <c r="H49" s="10">
        <f t="shared" si="0"/>
        <v>0</v>
      </c>
      <c r="I49" s="10">
        <v>5</v>
      </c>
    </row>
    <row r="50" spans="1:15" ht="13.5" hidden="1" thickBot="1">
      <c r="A50" s="212" t="str">
        <f>'U.E. ALZIRA'!BS3</f>
        <v>Llíria</v>
      </c>
      <c r="B50" s="55"/>
      <c r="C50" s="35"/>
      <c r="D50" s="130"/>
      <c r="E50" s="114"/>
      <c r="F50" s="35"/>
      <c r="G50" s="129"/>
      <c r="H50" s="10">
        <f t="shared" si="0"/>
        <v>0</v>
      </c>
      <c r="I50" s="12">
        <v>6</v>
      </c>
    </row>
    <row r="51" spans="1:15" ht="14.25" thickTop="1" thickBot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5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5" ht="13.5" thickBot="1">
      <c r="A53" s="54"/>
      <c r="B53" s="55">
        <f>SUM(B3:B40)</f>
        <v>7</v>
      </c>
      <c r="C53" s="56">
        <f>(B53/N53)</f>
        <v>0.21875</v>
      </c>
      <c r="D53" s="35">
        <f>SUM(C3:C40)</f>
        <v>3</v>
      </c>
      <c r="E53" s="56">
        <f>(D53/N53)</f>
        <v>9.375E-2</v>
      </c>
      <c r="F53" s="35">
        <f>SUM(D3:D40)</f>
        <v>6</v>
      </c>
      <c r="G53" s="57">
        <f>(F53/N53)</f>
        <v>0.1875</v>
      </c>
      <c r="H53" s="55">
        <f>SUM(E3:E40)</f>
        <v>4</v>
      </c>
      <c r="I53" s="56">
        <f>(H53/N53)</f>
        <v>0.125</v>
      </c>
      <c r="J53" s="35">
        <f>SUM(F3:F40)</f>
        <v>3</v>
      </c>
      <c r="K53" s="56">
        <f>(J53/N53)</f>
        <v>9.375E-2</v>
      </c>
      <c r="L53" s="35">
        <f>SUM(G3:G40)</f>
        <v>3</v>
      </c>
      <c r="M53" s="57">
        <f>(L53/N53)</f>
        <v>9.375E-2</v>
      </c>
      <c r="N53" s="59">
        <f>SUM(H3:H49)</f>
        <v>32</v>
      </c>
    </row>
    <row r="54" spans="1:15" ht="13.5" thickTop="1"/>
    <row r="55" spans="1:1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1:15">
      <c r="B56" s="12">
        <f>B53+D53+F53</f>
        <v>16</v>
      </c>
      <c r="C56" s="12">
        <f>H53+J53+L53</f>
        <v>10</v>
      </c>
      <c r="E56" s="12">
        <f>B53+H53</f>
        <v>11</v>
      </c>
      <c r="F56" s="12">
        <f>D53+J53</f>
        <v>6</v>
      </c>
      <c r="G56" s="12">
        <f>F53+L53</f>
        <v>9</v>
      </c>
    </row>
    <row r="57" spans="1:15" s="12" customFormat="1">
      <c r="A57" s="9"/>
      <c r="I57" s="9"/>
      <c r="J57" s="9"/>
      <c r="K57" s="9"/>
      <c r="L57" s="9"/>
      <c r="M57" s="9"/>
      <c r="N57" s="9"/>
      <c r="O57" s="9"/>
    </row>
    <row r="59" spans="1:15" s="12" customFormat="1">
      <c r="A59" s="9"/>
      <c r="I59" s="9"/>
      <c r="J59" s="9"/>
      <c r="K59" s="9"/>
      <c r="L59" s="9"/>
      <c r="M59" s="9"/>
      <c r="N59" s="9"/>
      <c r="O59" s="9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10" zoomScale="67" workbookViewId="0">
      <selection activeCell="A50" sqref="A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7" t="s">
        <v>65</v>
      </c>
    </row>
    <row r="3" spans="1:9" ht="13.5" thickTop="1">
      <c r="A3" s="65" t="str">
        <f>'Gols marcats'!A3</f>
        <v>Mutxamel</v>
      </c>
      <c r="B3" s="141"/>
      <c r="C3" s="142"/>
      <c r="D3" s="143"/>
      <c r="E3" s="146"/>
      <c r="F3" s="142"/>
      <c r="G3" s="138"/>
      <c r="H3" s="10">
        <f>SUM(B3:G3)</f>
        <v>0</v>
      </c>
      <c r="I3" s="10">
        <v>1</v>
      </c>
    </row>
    <row r="4" spans="1:9">
      <c r="A4" s="65" t="str">
        <f>'Gols marcats'!A4</f>
        <v>Gandia</v>
      </c>
      <c r="B4" s="104"/>
      <c r="C4" s="8"/>
      <c r="D4" s="144"/>
      <c r="E4" s="32"/>
      <c r="F4" s="8"/>
      <c r="G4" s="139"/>
      <c r="H4" s="10">
        <f t="shared" ref="H4:H50" si="0">SUM(B4:G4)</f>
        <v>0</v>
      </c>
      <c r="I4" s="12">
        <v>2</v>
      </c>
    </row>
    <row r="5" spans="1:9">
      <c r="A5" s="65" t="str">
        <f>'Gols marcats'!A5</f>
        <v>Llíria</v>
      </c>
      <c r="B5" s="104"/>
      <c r="C5" s="8"/>
      <c r="D5" s="144"/>
      <c r="E5" s="32"/>
      <c r="F5" s="8"/>
      <c r="G5" s="139"/>
      <c r="H5" s="10">
        <f t="shared" si="0"/>
        <v>0</v>
      </c>
      <c r="I5" s="10">
        <v>3</v>
      </c>
    </row>
    <row r="6" spans="1:9">
      <c r="A6" s="65" t="str">
        <f>'Gols marcats'!A6</f>
        <v>Onda</v>
      </c>
      <c r="B6" s="104"/>
      <c r="C6" s="8"/>
      <c r="D6" s="144"/>
      <c r="E6" s="32"/>
      <c r="F6" s="8"/>
      <c r="G6" s="139"/>
      <c r="H6" s="10">
        <f t="shared" si="0"/>
        <v>0</v>
      </c>
      <c r="I6" s="12">
        <v>4</v>
      </c>
    </row>
    <row r="7" spans="1:9">
      <c r="A7" s="65" t="str">
        <f>'Gols marcats'!A7</f>
        <v>Sueca</v>
      </c>
      <c r="B7" s="104"/>
      <c r="C7" s="8"/>
      <c r="D7" s="144"/>
      <c r="E7" s="32"/>
      <c r="F7" s="8"/>
      <c r="G7" s="139"/>
      <c r="H7" s="10">
        <f t="shared" si="0"/>
        <v>0</v>
      </c>
      <c r="I7" s="10">
        <v>5</v>
      </c>
    </row>
    <row r="8" spans="1:9">
      <c r="A8" s="65" t="str">
        <f>'Gols marcats'!A8</f>
        <v>Villena</v>
      </c>
      <c r="B8" s="104"/>
      <c r="C8" s="8"/>
      <c r="D8" s="144"/>
      <c r="E8" s="32"/>
      <c r="F8" s="8"/>
      <c r="G8" s="139"/>
      <c r="H8" s="10">
        <f t="shared" si="0"/>
        <v>0</v>
      </c>
      <c r="I8" s="12">
        <v>6</v>
      </c>
    </row>
    <row r="9" spans="1:9">
      <c r="A9" s="65" t="str">
        <f>'Gols marcats'!A9</f>
        <v>Alaquàs</v>
      </c>
      <c r="B9" s="104"/>
      <c r="C9" s="8"/>
      <c r="D9" s="144"/>
      <c r="E9" s="32"/>
      <c r="F9" s="8"/>
      <c r="G9" s="139"/>
      <c r="H9" s="10">
        <f t="shared" si="0"/>
        <v>0</v>
      </c>
      <c r="I9" s="10">
        <v>7</v>
      </c>
    </row>
    <row r="10" spans="1:9">
      <c r="A10" s="65" t="str">
        <f>'Gols marcats'!A10</f>
        <v>Alberic</v>
      </c>
      <c r="B10" s="104"/>
      <c r="C10" s="8"/>
      <c r="D10" s="144"/>
      <c r="E10" s="32"/>
      <c r="F10" s="8"/>
      <c r="G10" s="139"/>
      <c r="H10" s="10">
        <f t="shared" si="0"/>
        <v>0</v>
      </c>
      <c r="I10" s="12">
        <v>8</v>
      </c>
    </row>
    <row r="11" spans="1:9">
      <c r="A11" s="65" t="str">
        <f>'Gols marcats'!A11</f>
        <v>Horadada</v>
      </c>
      <c r="B11" s="104"/>
      <c r="C11" s="8"/>
      <c r="D11" s="144"/>
      <c r="E11" s="32"/>
      <c r="F11" s="8"/>
      <c r="G11" s="139"/>
      <c r="H11" s="10">
        <f t="shared" si="0"/>
        <v>0</v>
      </c>
      <c r="I11" s="10">
        <v>9</v>
      </c>
    </row>
    <row r="12" spans="1:9">
      <c r="A12" s="65" t="str">
        <f>'Gols marcats'!A12</f>
        <v>Crevillent</v>
      </c>
      <c r="B12" s="104"/>
      <c r="C12" s="8"/>
      <c r="D12" s="144"/>
      <c r="E12" s="32"/>
      <c r="F12" s="8"/>
      <c r="G12" s="139"/>
      <c r="H12" s="10">
        <f t="shared" si="0"/>
        <v>0</v>
      </c>
      <c r="I12" s="12">
        <v>10</v>
      </c>
    </row>
    <row r="13" spans="1:9">
      <c r="A13" s="65" t="str">
        <f>'Gols marcats'!A13</f>
        <v>Oliva</v>
      </c>
      <c r="B13" s="104"/>
      <c r="C13" s="8"/>
      <c r="D13" s="144"/>
      <c r="E13" s="32"/>
      <c r="F13" s="8"/>
      <c r="G13" s="139"/>
      <c r="H13" s="10">
        <f t="shared" si="0"/>
        <v>0</v>
      </c>
      <c r="I13" s="10">
        <v>11</v>
      </c>
    </row>
    <row r="14" spans="1:9">
      <c r="A14" s="65" t="str">
        <f>'Gols marcats'!A14</f>
        <v>Ontinyent</v>
      </c>
      <c r="B14" s="104"/>
      <c r="C14" s="8"/>
      <c r="D14" s="144"/>
      <c r="E14" s="32"/>
      <c r="F14" s="8"/>
      <c r="G14" s="139"/>
      <c r="H14" s="10">
        <f t="shared" si="0"/>
        <v>0</v>
      </c>
      <c r="I14" s="12">
        <v>12</v>
      </c>
    </row>
    <row r="15" spans="1:9">
      <c r="A15" s="65" t="str">
        <f>'Gols marcats'!A15</f>
        <v>Orihuela</v>
      </c>
      <c r="B15" s="104"/>
      <c r="C15" s="8"/>
      <c r="D15" s="144"/>
      <c r="E15" s="32"/>
      <c r="F15" s="8"/>
      <c r="G15" s="139"/>
      <c r="H15" s="10">
        <f t="shared" si="0"/>
        <v>0</v>
      </c>
      <c r="I15" s="10">
        <v>13</v>
      </c>
    </row>
    <row r="16" spans="1:9">
      <c r="A16" s="65" t="str">
        <f>'Gols marcats'!A16</f>
        <v>Utiel</v>
      </c>
      <c r="B16" s="104"/>
      <c r="C16" s="8"/>
      <c r="D16" s="144"/>
      <c r="E16" s="32"/>
      <c r="F16" s="8"/>
      <c r="G16" s="139"/>
      <c r="H16" s="10">
        <f t="shared" si="0"/>
        <v>0</v>
      </c>
      <c r="I16" s="12">
        <v>14</v>
      </c>
    </row>
    <row r="17" spans="1:9">
      <c r="A17" s="65" t="str">
        <f>'Gols marcats'!A17</f>
        <v>Calp</v>
      </c>
      <c r="B17" s="104"/>
      <c r="C17" s="8"/>
      <c r="D17" s="144"/>
      <c r="E17" s="32"/>
      <c r="F17" s="8"/>
      <c r="G17" s="139"/>
      <c r="H17" s="10">
        <f t="shared" si="0"/>
        <v>0</v>
      </c>
      <c r="I17" s="10">
        <v>15</v>
      </c>
    </row>
    <row r="18" spans="1:9">
      <c r="A18" s="65" t="str">
        <f>'Gols marcats'!A18</f>
        <v>Xàbia</v>
      </c>
      <c r="B18" s="104"/>
      <c r="C18" s="8"/>
      <c r="D18" s="144"/>
      <c r="E18" s="32"/>
      <c r="F18" s="8"/>
      <c r="G18" s="139"/>
      <c r="H18" s="10">
        <f t="shared" si="0"/>
        <v>0</v>
      </c>
      <c r="I18" s="12">
        <v>16</v>
      </c>
    </row>
    <row r="19" spans="1:9">
      <c r="A19" s="65" t="str">
        <f>'Gols marcats'!A19</f>
        <v>Pinós</v>
      </c>
      <c r="B19" s="104"/>
      <c r="C19" s="8"/>
      <c r="D19" s="144"/>
      <c r="E19" s="32"/>
      <c r="F19" s="8"/>
      <c r="G19" s="139"/>
      <c r="H19" s="10">
        <f t="shared" si="0"/>
        <v>0</v>
      </c>
      <c r="I19" s="10">
        <v>17</v>
      </c>
    </row>
    <row r="20" spans="1:9">
      <c r="A20" s="65" t="str">
        <f>'Gols marcats'!A20</f>
        <v>Eldenc</v>
      </c>
      <c r="B20" s="104"/>
      <c r="C20" s="8"/>
      <c r="D20" s="144"/>
      <c r="E20" s="32"/>
      <c r="F20" s="8"/>
      <c r="G20" s="139"/>
      <c r="H20" s="10">
        <f t="shared" si="0"/>
        <v>0</v>
      </c>
      <c r="I20" s="12">
        <v>18</v>
      </c>
    </row>
    <row r="21" spans="1:9">
      <c r="A21" s="65" t="str">
        <f>'Gols marcats'!A21</f>
        <v>Alacant</v>
      </c>
      <c r="B21" s="104"/>
      <c r="C21" s="8"/>
      <c r="D21" s="144"/>
      <c r="E21" s="32"/>
      <c r="F21" s="8"/>
      <c r="G21" s="139"/>
      <c r="H21" s="10">
        <f t="shared" si="0"/>
        <v>0</v>
      </c>
      <c r="I21" s="10">
        <v>19</v>
      </c>
    </row>
    <row r="22" spans="1:9">
      <c r="A22" s="65" t="str">
        <f>'Gols marcats'!A22</f>
        <v>Mutxamel</v>
      </c>
      <c r="B22" s="104"/>
      <c r="C22" s="8"/>
      <c r="D22" s="144"/>
      <c r="E22" s="32"/>
      <c r="F22" s="8"/>
      <c r="G22" s="139"/>
      <c r="H22" s="10">
        <f t="shared" si="0"/>
        <v>0</v>
      </c>
      <c r="I22" s="12">
        <v>20</v>
      </c>
    </row>
    <row r="23" spans="1:9">
      <c r="A23" s="65" t="str">
        <f>'Gols marcats'!A23</f>
        <v>Gandia</v>
      </c>
      <c r="B23" s="104"/>
      <c r="C23" s="8"/>
      <c r="D23" s="144"/>
      <c r="E23" s="32"/>
      <c r="F23" s="8"/>
      <c r="G23" s="139"/>
      <c r="H23" s="10">
        <f t="shared" si="0"/>
        <v>0</v>
      </c>
      <c r="I23" s="10">
        <v>21</v>
      </c>
    </row>
    <row r="24" spans="1:9">
      <c r="A24" s="65" t="str">
        <f>'Gols marcats'!A24</f>
        <v>Llíria</v>
      </c>
      <c r="B24" s="104"/>
      <c r="C24" s="8"/>
      <c r="D24" s="144"/>
      <c r="E24" s="32"/>
      <c r="F24" s="8"/>
      <c r="G24" s="139"/>
      <c r="H24" s="10">
        <f t="shared" si="0"/>
        <v>0</v>
      </c>
      <c r="I24" s="12">
        <v>22</v>
      </c>
    </row>
    <row r="25" spans="1:9">
      <c r="A25" s="65" t="str">
        <f>'Gols marcats'!A25</f>
        <v>Onda</v>
      </c>
      <c r="B25" s="104"/>
      <c r="C25" s="8"/>
      <c r="D25" s="144"/>
      <c r="E25" s="32"/>
      <c r="F25" s="8"/>
      <c r="G25" s="139"/>
      <c r="H25" s="10">
        <f t="shared" si="0"/>
        <v>0</v>
      </c>
      <c r="I25" s="10">
        <v>23</v>
      </c>
    </row>
    <row r="26" spans="1:9">
      <c r="A26" s="65" t="str">
        <f>'Gols marcats'!A26</f>
        <v>Sueca</v>
      </c>
      <c r="B26" s="104"/>
      <c r="C26" s="8"/>
      <c r="D26" s="144"/>
      <c r="E26" s="32"/>
      <c r="F26" s="8"/>
      <c r="G26" s="139"/>
      <c r="H26" s="10">
        <f t="shared" si="0"/>
        <v>0</v>
      </c>
      <c r="I26" s="12">
        <v>24</v>
      </c>
    </row>
    <row r="27" spans="1:9">
      <c r="A27" s="65" t="str">
        <f>'Gols marcats'!A27</f>
        <v>Villena</v>
      </c>
      <c r="B27" s="104"/>
      <c r="C27" s="8"/>
      <c r="D27" s="144"/>
      <c r="E27" s="32"/>
      <c r="F27" s="8"/>
      <c r="G27" s="139"/>
      <c r="H27" s="10">
        <f t="shared" si="0"/>
        <v>0</v>
      </c>
      <c r="I27" s="10">
        <v>25</v>
      </c>
    </row>
    <row r="28" spans="1:9">
      <c r="A28" s="65" t="str">
        <f>'Gols marcats'!A28</f>
        <v>Alaquàs</v>
      </c>
      <c r="B28" s="104"/>
      <c r="C28" s="8"/>
      <c r="D28" s="144"/>
      <c r="E28" s="32"/>
      <c r="F28" s="8"/>
      <c r="G28" s="139"/>
      <c r="H28" s="10">
        <f t="shared" si="0"/>
        <v>0</v>
      </c>
      <c r="I28" s="12">
        <v>26</v>
      </c>
    </row>
    <row r="29" spans="1:9">
      <c r="A29" s="65" t="str">
        <f>'Gols marcats'!A29</f>
        <v>Alberic</v>
      </c>
      <c r="B29" s="104"/>
      <c r="C29" s="8"/>
      <c r="D29" s="144"/>
      <c r="E29" s="32"/>
      <c r="F29" s="8"/>
      <c r="G29" s="139"/>
      <c r="H29" s="10">
        <f t="shared" si="0"/>
        <v>0</v>
      </c>
      <c r="I29" s="10">
        <v>27</v>
      </c>
    </row>
    <row r="30" spans="1:9">
      <c r="A30" s="65" t="str">
        <f>'Gols marcats'!A30</f>
        <v>Horadada</v>
      </c>
      <c r="B30" s="104"/>
      <c r="C30" s="8"/>
      <c r="D30" s="144"/>
      <c r="E30" s="32"/>
      <c r="F30" s="8"/>
      <c r="G30" s="139"/>
      <c r="H30" s="10">
        <f t="shared" si="0"/>
        <v>0</v>
      </c>
      <c r="I30" s="12">
        <v>28</v>
      </c>
    </row>
    <row r="31" spans="1:9">
      <c r="A31" s="65" t="str">
        <f>'Gols marcats'!A31</f>
        <v>Crevillent</v>
      </c>
      <c r="B31" s="104"/>
      <c r="C31" s="8"/>
      <c r="D31" s="144"/>
      <c r="E31" s="32"/>
      <c r="F31" s="8"/>
      <c r="G31" s="139"/>
      <c r="H31" s="10">
        <f t="shared" si="0"/>
        <v>0</v>
      </c>
      <c r="I31" s="10">
        <v>29</v>
      </c>
    </row>
    <row r="32" spans="1:9">
      <c r="A32" s="65" t="str">
        <f>'Gols marcats'!A32</f>
        <v>Oliva</v>
      </c>
      <c r="B32" s="104"/>
      <c r="C32" s="8"/>
      <c r="D32" s="144"/>
      <c r="E32" s="32"/>
      <c r="F32" s="8"/>
      <c r="G32" s="139"/>
      <c r="H32" s="10">
        <f t="shared" si="0"/>
        <v>0</v>
      </c>
      <c r="I32" s="12">
        <v>30</v>
      </c>
    </row>
    <row r="33" spans="1:9">
      <c r="A33" s="65" t="str">
        <f>'Gols marcats'!A33</f>
        <v>Ontinyent</v>
      </c>
      <c r="B33" s="104"/>
      <c r="C33" s="8"/>
      <c r="D33" s="144"/>
      <c r="E33" s="32"/>
      <c r="F33" s="8"/>
      <c r="G33" s="139"/>
      <c r="H33" s="10">
        <f t="shared" si="0"/>
        <v>0</v>
      </c>
      <c r="I33" s="10">
        <v>31</v>
      </c>
    </row>
    <row r="34" spans="1:9">
      <c r="A34" s="65" t="str">
        <f>'Gols marcats'!A34</f>
        <v>Orihuela</v>
      </c>
      <c r="B34" s="104"/>
      <c r="C34" s="8"/>
      <c r="D34" s="144"/>
      <c r="E34" s="32"/>
      <c r="F34" s="8"/>
      <c r="G34" s="139"/>
      <c r="H34" s="10">
        <f t="shared" si="0"/>
        <v>0</v>
      </c>
      <c r="I34" s="12">
        <v>32</v>
      </c>
    </row>
    <row r="35" spans="1:9">
      <c r="A35" s="65" t="str">
        <f>'Gols marcats'!A35</f>
        <v>Utiel</v>
      </c>
      <c r="B35" s="104"/>
      <c r="C35" s="8"/>
      <c r="D35" s="144"/>
      <c r="E35" s="32"/>
      <c r="F35" s="8"/>
      <c r="G35" s="139"/>
      <c r="H35" s="10">
        <f t="shared" si="0"/>
        <v>0</v>
      </c>
      <c r="I35" s="10">
        <v>33</v>
      </c>
    </row>
    <row r="36" spans="1:9">
      <c r="A36" s="65" t="str">
        <f>'Gols marcats'!A36</f>
        <v>Calp</v>
      </c>
      <c r="B36" s="104"/>
      <c r="C36" s="8"/>
      <c r="D36" s="144"/>
      <c r="E36" s="32"/>
      <c r="F36" s="8"/>
      <c r="G36" s="139"/>
      <c r="H36" s="10">
        <f t="shared" si="0"/>
        <v>0</v>
      </c>
      <c r="I36" s="12">
        <v>34</v>
      </c>
    </row>
    <row r="37" spans="1:9">
      <c r="A37" s="65" t="str">
        <f>'Gols marcats'!A37</f>
        <v>Xàbia</v>
      </c>
      <c r="B37" s="104"/>
      <c r="C37" s="8"/>
      <c r="D37" s="144"/>
      <c r="E37" s="32"/>
      <c r="F37" s="8"/>
      <c r="G37" s="139"/>
      <c r="H37" s="10">
        <f t="shared" si="0"/>
        <v>0</v>
      </c>
      <c r="I37" s="10">
        <v>35</v>
      </c>
    </row>
    <row r="38" spans="1:9">
      <c r="A38" s="65" t="str">
        <f>'Gols marcats'!A38</f>
        <v>Pinós</v>
      </c>
      <c r="B38" s="104"/>
      <c r="C38" s="8"/>
      <c r="D38" s="144"/>
      <c r="E38" s="32"/>
      <c r="F38" s="8"/>
      <c r="G38" s="139"/>
      <c r="H38" s="10">
        <f t="shared" si="0"/>
        <v>0</v>
      </c>
      <c r="I38" s="12">
        <v>36</v>
      </c>
    </row>
    <row r="39" spans="1:9">
      <c r="A39" s="65" t="str">
        <f>'Gols marcats'!A39</f>
        <v>Eldenc</v>
      </c>
      <c r="B39" s="104"/>
      <c r="C39" s="8"/>
      <c r="D39" s="144"/>
      <c r="E39" s="32"/>
      <c r="F39" s="8"/>
      <c r="G39" s="139"/>
      <c r="H39" s="10">
        <f t="shared" si="0"/>
        <v>0</v>
      </c>
      <c r="I39" s="10">
        <v>37</v>
      </c>
    </row>
    <row r="40" spans="1:9">
      <c r="A40" s="65" t="str">
        <f>'Gols marcats'!A40</f>
        <v>Alacant</v>
      </c>
      <c r="B40" s="104"/>
      <c r="C40" s="8"/>
      <c r="D40" s="144"/>
      <c r="E40" s="32"/>
      <c r="F40" s="8"/>
      <c r="G40" s="139"/>
      <c r="H40" s="10">
        <f t="shared" si="0"/>
        <v>0</v>
      </c>
      <c r="I40" s="12">
        <v>38</v>
      </c>
    </row>
    <row r="41" spans="1:9">
      <c r="A41" s="65">
        <f>'Gols marcats'!A41</f>
        <v>0</v>
      </c>
      <c r="B41" s="104"/>
      <c r="C41" s="8"/>
      <c r="D41" s="144"/>
      <c r="E41" s="32"/>
      <c r="F41" s="8"/>
      <c r="G41" s="139"/>
      <c r="H41" s="10">
        <f t="shared" si="0"/>
        <v>0</v>
      </c>
      <c r="I41" s="10">
        <v>39</v>
      </c>
    </row>
    <row r="42" spans="1:9">
      <c r="A42" s="65">
        <f>'Gols marcats'!A42</f>
        <v>0</v>
      </c>
      <c r="B42" s="104"/>
      <c r="C42" s="8"/>
      <c r="D42" s="144"/>
      <c r="E42" s="32"/>
      <c r="F42" s="8"/>
      <c r="G42" s="139"/>
      <c r="H42" s="10">
        <f t="shared" si="0"/>
        <v>0</v>
      </c>
      <c r="I42" s="12">
        <v>40</v>
      </c>
    </row>
    <row r="43" spans="1:9">
      <c r="A43" s="65">
        <f>'Gols marcats'!A43</f>
        <v>0</v>
      </c>
      <c r="B43" s="104"/>
      <c r="C43" s="8"/>
      <c r="D43" s="144"/>
      <c r="E43" s="32"/>
      <c r="F43" s="8"/>
      <c r="G43" s="139"/>
      <c r="H43" s="10">
        <f t="shared" si="0"/>
        <v>0</v>
      </c>
      <c r="I43" s="10">
        <v>41</v>
      </c>
    </row>
    <row r="44" spans="1:9">
      <c r="A44" s="65">
        <f>'Gols marcats'!A44</f>
        <v>0</v>
      </c>
      <c r="B44" s="104"/>
      <c r="C44" s="8"/>
      <c r="D44" s="144"/>
      <c r="E44" s="32"/>
      <c r="F44" s="8"/>
      <c r="G44" s="139"/>
      <c r="H44" s="10">
        <f t="shared" si="0"/>
        <v>0</v>
      </c>
      <c r="I44" s="12">
        <v>42</v>
      </c>
    </row>
    <row r="45" spans="1:9">
      <c r="A45" s="65">
        <f>'Gols marcats'!A45</f>
        <v>0</v>
      </c>
      <c r="B45" s="104"/>
      <c r="C45" s="8"/>
      <c r="D45" s="144"/>
      <c r="E45" s="32"/>
      <c r="F45" s="8"/>
      <c r="G45" s="139"/>
      <c r="H45" s="10">
        <f t="shared" si="0"/>
        <v>0</v>
      </c>
      <c r="I45" s="10">
        <v>1</v>
      </c>
    </row>
    <row r="46" spans="1:9">
      <c r="A46" s="65">
        <f>'Gols marcats'!A46</f>
        <v>0</v>
      </c>
      <c r="B46" s="104"/>
      <c r="C46" s="8"/>
      <c r="D46" s="144"/>
      <c r="E46" s="32"/>
      <c r="F46" s="8"/>
      <c r="G46" s="139"/>
      <c r="H46" s="10">
        <f t="shared" si="0"/>
        <v>0</v>
      </c>
      <c r="I46" s="12">
        <v>2</v>
      </c>
    </row>
    <row r="47" spans="1:9">
      <c r="A47" s="65">
        <f>'Gols marcats'!A47</f>
        <v>0</v>
      </c>
      <c r="B47" s="104"/>
      <c r="C47" s="8"/>
      <c r="D47" s="144"/>
      <c r="E47" s="32"/>
      <c r="F47" s="8"/>
      <c r="G47" s="139"/>
      <c r="H47" s="10">
        <f t="shared" si="0"/>
        <v>0</v>
      </c>
      <c r="I47" s="10">
        <v>3</v>
      </c>
    </row>
    <row r="48" spans="1:9">
      <c r="A48" s="65" t="str">
        <f>'Gols marcats'!A48</f>
        <v>Mutxamel</v>
      </c>
      <c r="B48" s="104"/>
      <c r="C48" s="8"/>
      <c r="D48" s="144"/>
      <c r="E48" s="32"/>
      <c r="F48" s="8"/>
      <c r="G48" s="139"/>
      <c r="H48" s="10">
        <f t="shared" si="0"/>
        <v>0</v>
      </c>
      <c r="I48" s="12">
        <v>4</v>
      </c>
    </row>
    <row r="49" spans="1:14">
      <c r="A49" s="65" t="str">
        <f>'Gols marcats'!A49</f>
        <v>Gandia</v>
      </c>
      <c r="B49" s="104"/>
      <c r="C49" s="8"/>
      <c r="D49" s="144"/>
      <c r="E49" s="32"/>
      <c r="F49" s="8"/>
      <c r="G49" s="139"/>
      <c r="H49" s="10">
        <f t="shared" si="0"/>
        <v>0</v>
      </c>
      <c r="I49" s="10">
        <v>5</v>
      </c>
    </row>
    <row r="50" spans="1:14" ht="13.5" thickBot="1">
      <c r="A50" s="65" t="str">
        <f>'Gols marcats'!A50</f>
        <v>Llíria</v>
      </c>
      <c r="B50" s="55"/>
      <c r="C50" s="35"/>
      <c r="D50" s="145"/>
      <c r="E50" s="147"/>
      <c r="F50" s="35"/>
      <c r="G50" s="140"/>
      <c r="H50" s="10">
        <f t="shared" si="0"/>
        <v>0</v>
      </c>
      <c r="I50" s="12">
        <v>6</v>
      </c>
    </row>
    <row r="51" spans="1:14" ht="14.25" thickTop="1" thickBot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SUM(B3:B50)</f>
        <v>0</v>
      </c>
      <c r="C53" s="56" t="e">
        <f>(B53/N53)</f>
        <v>#DIV/0!</v>
      </c>
      <c r="D53" s="35">
        <f>SUM(C3:C50)</f>
        <v>0</v>
      </c>
      <c r="E53" s="56" t="e">
        <f>(D53/N53)</f>
        <v>#DIV/0!</v>
      </c>
      <c r="F53" s="35">
        <f>SUM(D3:D50)</f>
        <v>0</v>
      </c>
      <c r="G53" s="57" t="e">
        <f>(F53/N53)</f>
        <v>#DIV/0!</v>
      </c>
      <c r="H53" s="55">
        <f>SUM(E3:E50)</f>
        <v>0</v>
      </c>
      <c r="I53" s="56" t="e">
        <f>(H53/N53)</f>
        <v>#DIV/0!</v>
      </c>
      <c r="J53" s="35">
        <f>SUM(F3:F50)</f>
        <v>0</v>
      </c>
      <c r="K53" s="56" t="e">
        <f>(J53/N53)</f>
        <v>#DIV/0!</v>
      </c>
      <c r="L53" s="35">
        <f>SUM(G3:G50)</f>
        <v>0</v>
      </c>
      <c r="M53" s="57" t="e">
        <f>(L53/N53)</f>
        <v>#DIV/0!</v>
      </c>
      <c r="N53" s="59">
        <f>SUM(H3:H50)</f>
        <v>0</v>
      </c>
    </row>
    <row r="54" spans="1:14" ht="13.5" thickTop="1"/>
    <row r="55" spans="1:14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1:14">
      <c r="B56" s="12">
        <f>B53+D53+F53</f>
        <v>0</v>
      </c>
      <c r="C56" s="12">
        <f>H53+J53+L53</f>
        <v>0</v>
      </c>
      <c r="D56" s="12"/>
      <c r="E56" s="12">
        <f>B53+H53</f>
        <v>0</v>
      </c>
      <c r="F56" s="12">
        <f>D53+J53</f>
        <v>0</v>
      </c>
      <c r="G56" s="12">
        <f>F53+L53</f>
        <v>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opLeftCell="A7" zoomScale="67" workbookViewId="0">
      <selection activeCell="I2" sqref="I2:I50"/>
    </sheetView>
  </sheetViews>
  <sheetFormatPr baseColWidth="10" defaultRowHeight="12.75"/>
  <cols>
    <col min="1" max="1" width="17.28515625" customWidth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7" t="s">
        <v>65</v>
      </c>
    </row>
    <row r="3" spans="1:9" ht="13.5" thickTop="1">
      <c r="A3" s="65" t="str">
        <f>'Gols marcats'!A3</f>
        <v>Mutxamel</v>
      </c>
      <c r="B3" s="112">
        <f>'Gols marcats'!B3</f>
        <v>0</v>
      </c>
      <c r="C3" s="66">
        <f>'Gols marcats'!C3</f>
        <v>0</v>
      </c>
      <c r="D3" s="91">
        <f>'Gols marcats'!D3</f>
        <v>0</v>
      </c>
      <c r="E3" s="90">
        <f>'Gols marcats'!E3</f>
        <v>0</v>
      </c>
      <c r="F3" s="66">
        <f>'Gols marcats'!F3</f>
        <v>0</v>
      </c>
      <c r="G3" s="136">
        <f>'Gols marcats'!G3</f>
        <v>0</v>
      </c>
      <c r="H3" s="10">
        <f>SUM(B3:G3)</f>
        <v>0</v>
      </c>
      <c r="I3" s="213">
        <v>1</v>
      </c>
    </row>
    <row r="4" spans="1:9">
      <c r="A4" s="65" t="str">
        <f>'Gols marcats'!A4</f>
        <v>Gandia</v>
      </c>
      <c r="B4" s="112">
        <f>'Gols marcats'!B4</f>
        <v>0</v>
      </c>
      <c r="C4" s="66">
        <f>'Gols marcats'!C4</f>
        <v>0</v>
      </c>
      <c r="D4" s="91">
        <f>'Gols marcats'!D4</f>
        <v>0</v>
      </c>
      <c r="E4" s="90">
        <f>'Gols marcats'!E4</f>
        <v>0</v>
      </c>
      <c r="F4" s="66">
        <f>'Gols marcats'!F4</f>
        <v>0</v>
      </c>
      <c r="G4" s="136">
        <f>'Gols marcats'!G4</f>
        <v>0</v>
      </c>
      <c r="H4" s="10">
        <f>SUM(B4:G4)</f>
        <v>0</v>
      </c>
      <c r="I4" s="213">
        <v>2</v>
      </c>
    </row>
    <row r="5" spans="1:9">
      <c r="A5" s="65" t="str">
        <f>'Gols marcats'!A5</f>
        <v>Llíria</v>
      </c>
      <c r="B5" s="112">
        <f>'Gols marcats'!B5</f>
        <v>1</v>
      </c>
      <c r="C5" s="66">
        <f>'Gols marcats'!C5</f>
        <v>0</v>
      </c>
      <c r="D5" s="91">
        <f>'Gols marcats'!D5</f>
        <v>0</v>
      </c>
      <c r="E5" s="90">
        <f>'Gols marcats'!E5</f>
        <v>0</v>
      </c>
      <c r="F5" s="66">
        <f>'Gols marcats'!F5</f>
        <v>0</v>
      </c>
      <c r="G5" s="136">
        <f>'Gols marcats'!G5</f>
        <v>1</v>
      </c>
      <c r="H5" s="10">
        <f t="shared" ref="H5:H46" si="0">SUM(B5:G5)</f>
        <v>2</v>
      </c>
      <c r="I5" s="213">
        <v>3</v>
      </c>
    </row>
    <row r="6" spans="1:9">
      <c r="A6" s="65" t="str">
        <f>'Gols marcats'!A6</f>
        <v>Onda</v>
      </c>
      <c r="B6" s="112">
        <f>'Gols marcats'!B6</f>
        <v>0</v>
      </c>
      <c r="C6" s="66">
        <f>'Gols marcats'!C6</f>
        <v>0</v>
      </c>
      <c r="D6" s="91">
        <f>'Gols marcats'!D6</f>
        <v>0</v>
      </c>
      <c r="E6" s="90">
        <f>'Gols marcats'!E6</f>
        <v>0</v>
      </c>
      <c r="F6" s="66">
        <f>'Gols marcats'!F6</f>
        <v>0</v>
      </c>
      <c r="G6" s="136">
        <f>'Gols marcats'!G6</f>
        <v>0</v>
      </c>
      <c r="H6" s="10">
        <f t="shared" si="0"/>
        <v>0</v>
      </c>
      <c r="I6" s="213">
        <v>4</v>
      </c>
    </row>
    <row r="7" spans="1:9">
      <c r="A7" s="65" t="str">
        <f>'Gols marcats'!A7</f>
        <v>Sueca</v>
      </c>
      <c r="B7" s="112">
        <f>'Gols marcats'!B7</f>
        <v>0</v>
      </c>
      <c r="C7" s="66">
        <f>'Gols marcats'!C7</f>
        <v>0</v>
      </c>
      <c r="D7" s="91">
        <f>'Gols marcats'!D7</f>
        <v>0</v>
      </c>
      <c r="E7" s="90">
        <f>'Gols marcats'!E7</f>
        <v>0</v>
      </c>
      <c r="F7" s="66">
        <f>'Gols marcats'!F7</f>
        <v>0</v>
      </c>
      <c r="G7" s="136">
        <f>'Gols marcats'!G7</f>
        <v>0</v>
      </c>
      <c r="H7" s="10">
        <f t="shared" si="0"/>
        <v>0</v>
      </c>
      <c r="I7" s="213">
        <v>5</v>
      </c>
    </row>
    <row r="8" spans="1:9">
      <c r="A8" s="65" t="str">
        <f>'Gols marcats'!A8</f>
        <v>Villena</v>
      </c>
      <c r="B8" s="112">
        <f>'Gols marcats'!B8</f>
        <v>0</v>
      </c>
      <c r="C8" s="66">
        <f>'Gols marcats'!C8</f>
        <v>0</v>
      </c>
      <c r="D8" s="91">
        <f>'Gols marcats'!D8</f>
        <v>0</v>
      </c>
      <c r="E8" s="90">
        <f>'Gols marcats'!E8</f>
        <v>0</v>
      </c>
      <c r="F8" s="66">
        <f>'Gols marcats'!F8</f>
        <v>0</v>
      </c>
      <c r="G8" s="136">
        <f>'Gols marcats'!G8</f>
        <v>0</v>
      </c>
      <c r="H8" s="10">
        <f t="shared" si="0"/>
        <v>0</v>
      </c>
      <c r="I8" s="213">
        <v>6</v>
      </c>
    </row>
    <row r="9" spans="1:9">
      <c r="A9" s="65" t="str">
        <f>'Gols marcats'!A9</f>
        <v>Alaquàs</v>
      </c>
      <c r="B9" s="112">
        <f>'Gols marcats'!B9</f>
        <v>0</v>
      </c>
      <c r="C9" s="66">
        <f>'Gols marcats'!C9</f>
        <v>0</v>
      </c>
      <c r="D9" s="91">
        <f>'Gols marcats'!D9</f>
        <v>0</v>
      </c>
      <c r="E9" s="90">
        <f>'Gols marcats'!E9</f>
        <v>0</v>
      </c>
      <c r="F9" s="66">
        <f>'Gols marcats'!F9</f>
        <v>1</v>
      </c>
      <c r="G9" s="136">
        <f>'Gols marcats'!G9</f>
        <v>0</v>
      </c>
      <c r="H9" s="10">
        <f t="shared" si="0"/>
        <v>1</v>
      </c>
      <c r="I9" s="213">
        <v>7</v>
      </c>
    </row>
    <row r="10" spans="1:9">
      <c r="A10" s="65" t="str">
        <f>'Gols marcats'!A10</f>
        <v>Alberic</v>
      </c>
      <c r="B10" s="112">
        <f>'Gols marcats'!B10</f>
        <v>0</v>
      </c>
      <c r="C10" s="66">
        <f>'Gols marcats'!C10</f>
        <v>0</v>
      </c>
      <c r="D10" s="91">
        <f>'Gols marcats'!D10</f>
        <v>1</v>
      </c>
      <c r="E10" s="90">
        <f>'Gols marcats'!E10</f>
        <v>0</v>
      </c>
      <c r="F10" s="66">
        <f>'Gols marcats'!F10</f>
        <v>0</v>
      </c>
      <c r="G10" s="136">
        <f>'Gols marcats'!G10</f>
        <v>0</v>
      </c>
      <c r="H10" s="10">
        <f t="shared" si="0"/>
        <v>1</v>
      </c>
      <c r="I10" s="213">
        <v>8</v>
      </c>
    </row>
    <row r="11" spans="1:9">
      <c r="A11" s="65" t="str">
        <f>'Gols marcats'!A11</f>
        <v>Horadada</v>
      </c>
      <c r="B11" s="112">
        <f>'Gols marcats'!B11</f>
        <v>1</v>
      </c>
      <c r="C11" s="66">
        <f>'Gols marcats'!C11</f>
        <v>0</v>
      </c>
      <c r="D11" s="91">
        <f>'Gols marcats'!D11</f>
        <v>1</v>
      </c>
      <c r="E11" s="90">
        <f>'Gols marcats'!E11</f>
        <v>0</v>
      </c>
      <c r="F11" s="66">
        <f>'Gols marcats'!F11</f>
        <v>0</v>
      </c>
      <c r="G11" s="136">
        <f>'Gols marcats'!G11</f>
        <v>0</v>
      </c>
      <c r="H11" s="10">
        <f t="shared" si="0"/>
        <v>2</v>
      </c>
      <c r="I11" s="213">
        <v>9</v>
      </c>
    </row>
    <row r="12" spans="1:9">
      <c r="A12" s="65" t="str">
        <f>'Gols marcats'!A12</f>
        <v>Crevillent</v>
      </c>
      <c r="B12" s="112">
        <f>'Gols marcats'!B12</f>
        <v>0</v>
      </c>
      <c r="C12" s="66">
        <f>'Gols marcats'!C12</f>
        <v>0</v>
      </c>
      <c r="D12" s="91">
        <f>'Gols marcats'!D12</f>
        <v>0</v>
      </c>
      <c r="E12" s="90">
        <f>'Gols marcats'!E12</f>
        <v>0</v>
      </c>
      <c r="F12" s="66">
        <f>'Gols marcats'!F12</f>
        <v>0</v>
      </c>
      <c r="G12" s="136">
        <f>'Gols marcats'!G12</f>
        <v>1</v>
      </c>
      <c r="H12" s="10">
        <f t="shared" si="0"/>
        <v>1</v>
      </c>
      <c r="I12" s="213">
        <v>10</v>
      </c>
    </row>
    <row r="13" spans="1:9">
      <c r="A13" s="65" t="str">
        <f>'Gols marcats'!A13</f>
        <v>Oliva</v>
      </c>
      <c r="B13" s="112">
        <f>'Gols marcats'!B13</f>
        <v>1</v>
      </c>
      <c r="C13" s="66">
        <f>'Gols marcats'!C13</f>
        <v>0</v>
      </c>
      <c r="D13" s="91">
        <f>'Gols marcats'!D13</f>
        <v>0</v>
      </c>
      <c r="E13" s="90">
        <f>'Gols marcats'!E13</f>
        <v>0</v>
      </c>
      <c r="F13" s="66">
        <f>'Gols marcats'!F13</f>
        <v>0</v>
      </c>
      <c r="G13" s="136">
        <f>'Gols marcats'!G13</f>
        <v>0</v>
      </c>
      <c r="H13" s="10">
        <f t="shared" si="0"/>
        <v>1</v>
      </c>
      <c r="I13" s="213">
        <v>11</v>
      </c>
    </row>
    <row r="14" spans="1:9">
      <c r="A14" s="65" t="str">
        <f>'Gols marcats'!A14</f>
        <v>Ontinyent</v>
      </c>
      <c r="B14" s="112">
        <f>'Gols marcats'!B14</f>
        <v>0</v>
      </c>
      <c r="C14" s="66">
        <f>'Gols marcats'!C14</f>
        <v>0</v>
      </c>
      <c r="D14" s="91">
        <f>'Gols marcats'!D14</f>
        <v>0</v>
      </c>
      <c r="E14" s="90">
        <f>'Gols marcats'!E14</f>
        <v>0</v>
      </c>
      <c r="F14" s="66">
        <f>'Gols marcats'!F14</f>
        <v>0</v>
      </c>
      <c r="G14" s="136">
        <f>'Gols marcats'!G14</f>
        <v>0</v>
      </c>
      <c r="H14" s="10">
        <f t="shared" si="0"/>
        <v>0</v>
      </c>
      <c r="I14" s="213">
        <v>12</v>
      </c>
    </row>
    <row r="15" spans="1:9">
      <c r="A15" s="65" t="str">
        <f>'Gols marcats'!A15</f>
        <v>Orihuela</v>
      </c>
      <c r="B15" s="112">
        <f>'Gols marcats'!B15</f>
        <v>0</v>
      </c>
      <c r="C15" s="66">
        <f>'Gols marcats'!C15</f>
        <v>1</v>
      </c>
      <c r="D15" s="91">
        <f>'Gols marcats'!D15</f>
        <v>1</v>
      </c>
      <c r="E15" s="90">
        <f>'Gols marcats'!E15</f>
        <v>2</v>
      </c>
      <c r="F15" s="66">
        <f>'Gols marcats'!F15</f>
        <v>0</v>
      </c>
      <c r="G15" s="136">
        <f>'Gols marcats'!G15</f>
        <v>0</v>
      </c>
      <c r="H15" s="10">
        <f t="shared" si="0"/>
        <v>4</v>
      </c>
      <c r="I15" s="213">
        <v>13</v>
      </c>
    </row>
    <row r="16" spans="1:9">
      <c r="A16" s="65" t="str">
        <f>'Gols marcats'!A16</f>
        <v>Utiel</v>
      </c>
      <c r="B16" s="112">
        <f>'Gols marcats'!B16</f>
        <v>0</v>
      </c>
      <c r="C16" s="66">
        <f>'Gols marcats'!C16</f>
        <v>0</v>
      </c>
      <c r="D16" s="91">
        <f>'Gols marcats'!D16</f>
        <v>0</v>
      </c>
      <c r="E16" s="90">
        <f>'Gols marcats'!E16</f>
        <v>0</v>
      </c>
      <c r="F16" s="66">
        <f>'Gols marcats'!F16</f>
        <v>0</v>
      </c>
      <c r="G16" s="136">
        <f>'Gols marcats'!G16</f>
        <v>0</v>
      </c>
      <c r="H16" s="10">
        <f t="shared" si="0"/>
        <v>0</v>
      </c>
      <c r="I16" s="213">
        <v>14</v>
      </c>
    </row>
    <row r="17" spans="1:9">
      <c r="A17" s="65" t="str">
        <f>'Gols marcats'!A17</f>
        <v>Calp</v>
      </c>
      <c r="B17" s="112">
        <f>'Gols marcats'!B17</f>
        <v>0</v>
      </c>
      <c r="C17" s="66">
        <f>'Gols marcats'!C17</f>
        <v>1</v>
      </c>
      <c r="D17" s="91">
        <f>'Gols marcats'!D17</f>
        <v>2</v>
      </c>
      <c r="E17" s="90">
        <f>'Gols marcats'!E17</f>
        <v>0</v>
      </c>
      <c r="F17" s="66">
        <f>'Gols marcats'!F17</f>
        <v>0</v>
      </c>
      <c r="G17" s="136">
        <f>'Gols marcats'!G17</f>
        <v>0</v>
      </c>
      <c r="H17" s="10">
        <f t="shared" si="0"/>
        <v>3</v>
      </c>
      <c r="I17" s="213">
        <v>15</v>
      </c>
    </row>
    <row r="18" spans="1:9">
      <c r="A18" s="65" t="str">
        <f>'Gols marcats'!A18</f>
        <v>Xàbia</v>
      </c>
      <c r="B18" s="112">
        <f>'Gols marcats'!B18</f>
        <v>0</v>
      </c>
      <c r="C18" s="66">
        <f>'Gols marcats'!C18</f>
        <v>0</v>
      </c>
      <c r="D18" s="91">
        <f>'Gols marcats'!D18</f>
        <v>0</v>
      </c>
      <c r="E18" s="90">
        <f>'Gols marcats'!E18</f>
        <v>0</v>
      </c>
      <c r="F18" s="66">
        <f>'Gols marcats'!F18</f>
        <v>0</v>
      </c>
      <c r="G18" s="136">
        <f>'Gols marcats'!G18</f>
        <v>0</v>
      </c>
      <c r="H18" s="10">
        <f t="shared" si="0"/>
        <v>0</v>
      </c>
      <c r="I18" s="213">
        <v>16</v>
      </c>
    </row>
    <row r="19" spans="1:9">
      <c r="A19" s="65" t="str">
        <f>'Gols marcats'!A19</f>
        <v>Pinós</v>
      </c>
      <c r="B19" s="112">
        <f>'Gols marcats'!B19</f>
        <v>0</v>
      </c>
      <c r="C19" s="66">
        <f>'Gols marcats'!C19</f>
        <v>1</v>
      </c>
      <c r="D19" s="91">
        <f>'Gols marcats'!D19</f>
        <v>0</v>
      </c>
      <c r="E19" s="90">
        <f>'Gols marcats'!E19</f>
        <v>0</v>
      </c>
      <c r="F19" s="66">
        <f>'Gols marcats'!F19</f>
        <v>0</v>
      </c>
      <c r="G19" s="136">
        <f>'Gols marcats'!G19</f>
        <v>0</v>
      </c>
      <c r="H19" s="10">
        <f t="shared" si="0"/>
        <v>1</v>
      </c>
      <c r="I19" s="213">
        <v>17</v>
      </c>
    </row>
    <row r="20" spans="1:9">
      <c r="A20" s="65" t="str">
        <f>'Gols marcats'!A20</f>
        <v>Eldenc</v>
      </c>
      <c r="B20" s="112">
        <f>'Gols marcats'!B20</f>
        <v>0</v>
      </c>
      <c r="C20" s="66">
        <f>'Gols marcats'!C20</f>
        <v>0</v>
      </c>
      <c r="D20" s="91">
        <f>'Gols marcats'!D20</f>
        <v>0</v>
      </c>
      <c r="E20" s="90">
        <f>'Gols marcats'!E20</f>
        <v>0</v>
      </c>
      <c r="F20" s="66">
        <f>'Gols marcats'!F20</f>
        <v>0</v>
      </c>
      <c r="G20" s="136">
        <f>'Gols marcats'!G20</f>
        <v>0</v>
      </c>
      <c r="H20" s="10">
        <f t="shared" si="0"/>
        <v>0</v>
      </c>
      <c r="I20" s="213">
        <v>18</v>
      </c>
    </row>
    <row r="21" spans="1:9">
      <c r="A21" s="65" t="str">
        <f>'Gols marcats'!A21</f>
        <v>Alacant</v>
      </c>
      <c r="B21" s="112">
        <f>'Gols marcats'!B21</f>
        <v>0</v>
      </c>
      <c r="C21" s="66">
        <f>'Gols marcats'!C21</f>
        <v>0</v>
      </c>
      <c r="D21" s="91">
        <f>'Gols marcats'!D21</f>
        <v>0</v>
      </c>
      <c r="E21" s="90">
        <f>'Gols marcats'!E21</f>
        <v>0</v>
      </c>
      <c r="F21" s="66">
        <f>'Gols marcats'!F21</f>
        <v>0</v>
      </c>
      <c r="G21" s="136">
        <f>'Gols marcats'!G21</f>
        <v>0</v>
      </c>
      <c r="H21" s="10">
        <f t="shared" si="0"/>
        <v>0</v>
      </c>
      <c r="I21" s="213">
        <v>19</v>
      </c>
    </row>
    <row r="22" spans="1:9">
      <c r="A22" s="65" t="str">
        <f>'Gols marcats'!A22</f>
        <v>Mutxamel</v>
      </c>
      <c r="B22" s="112">
        <f>'Gols marcats'!B22</f>
        <v>0</v>
      </c>
      <c r="C22" s="66">
        <f>'Gols marcats'!C22</f>
        <v>0</v>
      </c>
      <c r="D22" s="91">
        <f>'Gols marcats'!D22</f>
        <v>0</v>
      </c>
      <c r="E22" s="90">
        <f>'Gols marcats'!E22</f>
        <v>0</v>
      </c>
      <c r="F22" s="66">
        <f>'Gols marcats'!F22</f>
        <v>0</v>
      </c>
      <c r="G22" s="136">
        <f>'Gols marcats'!G22</f>
        <v>0</v>
      </c>
      <c r="H22" s="10">
        <f t="shared" si="0"/>
        <v>0</v>
      </c>
      <c r="I22" s="213">
        <v>20</v>
      </c>
    </row>
    <row r="23" spans="1:9">
      <c r="A23" s="65" t="str">
        <f>'Gols marcats'!A23</f>
        <v>Gandia</v>
      </c>
      <c r="B23" s="112">
        <f>'Gols marcats'!B23</f>
        <v>1</v>
      </c>
      <c r="C23" s="66">
        <f>'Gols marcats'!C23</f>
        <v>0</v>
      </c>
      <c r="D23" s="91">
        <f>'Gols marcats'!D23</f>
        <v>0</v>
      </c>
      <c r="E23" s="90">
        <f>'Gols marcats'!E23</f>
        <v>0</v>
      </c>
      <c r="F23" s="66">
        <f>'Gols marcats'!F23</f>
        <v>0</v>
      </c>
      <c r="G23" s="136">
        <f>'Gols marcats'!G23</f>
        <v>0</v>
      </c>
      <c r="H23" s="10">
        <f t="shared" si="0"/>
        <v>1</v>
      </c>
      <c r="I23" s="213">
        <v>21</v>
      </c>
    </row>
    <row r="24" spans="1:9">
      <c r="A24" s="65" t="str">
        <f>'Gols marcats'!A24</f>
        <v>Llíria</v>
      </c>
      <c r="B24" s="112">
        <f>'Gols marcats'!B24</f>
        <v>1</v>
      </c>
      <c r="C24" s="66">
        <f>'Gols marcats'!C24</f>
        <v>0</v>
      </c>
      <c r="D24" s="91">
        <f>'Gols marcats'!D24</f>
        <v>0</v>
      </c>
      <c r="E24" s="90">
        <f>'Gols marcats'!E24</f>
        <v>1</v>
      </c>
      <c r="F24" s="66">
        <f>'Gols marcats'!F24</f>
        <v>0</v>
      </c>
      <c r="G24" s="136">
        <f>'Gols marcats'!G24</f>
        <v>0</v>
      </c>
      <c r="H24" s="10">
        <f t="shared" si="0"/>
        <v>2</v>
      </c>
      <c r="I24" s="213">
        <v>22</v>
      </c>
    </row>
    <row r="25" spans="1:9">
      <c r="A25" s="65" t="str">
        <f>'Gols marcats'!A25</f>
        <v>Onda</v>
      </c>
      <c r="B25" s="112">
        <f>'Gols marcats'!B25</f>
        <v>0</v>
      </c>
      <c r="C25" s="66">
        <f>'Gols marcats'!C25</f>
        <v>0</v>
      </c>
      <c r="D25" s="91">
        <f>'Gols marcats'!D25</f>
        <v>0</v>
      </c>
      <c r="E25" s="90">
        <f>'Gols marcats'!E25</f>
        <v>0</v>
      </c>
      <c r="F25" s="66">
        <f>'Gols marcats'!F25</f>
        <v>0</v>
      </c>
      <c r="G25" s="136">
        <f>'Gols marcats'!G25</f>
        <v>0</v>
      </c>
      <c r="H25" s="10">
        <f t="shared" si="0"/>
        <v>0</v>
      </c>
      <c r="I25" s="213">
        <v>23</v>
      </c>
    </row>
    <row r="26" spans="1:9">
      <c r="A26" s="65" t="str">
        <f>'Gols marcats'!A26</f>
        <v>Sueca</v>
      </c>
      <c r="B26" s="112">
        <f>'Gols marcats'!B26</f>
        <v>1</v>
      </c>
      <c r="C26" s="66">
        <f>'Gols marcats'!C26</f>
        <v>0</v>
      </c>
      <c r="D26" s="91">
        <f>'Gols marcats'!D26</f>
        <v>0</v>
      </c>
      <c r="E26" s="90">
        <f>'Gols marcats'!E26</f>
        <v>0</v>
      </c>
      <c r="F26" s="66">
        <f>'Gols marcats'!F26</f>
        <v>0</v>
      </c>
      <c r="G26" s="136">
        <f>'Gols marcats'!G26</f>
        <v>0</v>
      </c>
      <c r="H26" s="10">
        <f t="shared" si="0"/>
        <v>1</v>
      </c>
      <c r="I26" s="213">
        <v>24</v>
      </c>
    </row>
    <row r="27" spans="1:9">
      <c r="A27" s="65" t="str">
        <f>'Gols marcats'!A27</f>
        <v>Villena</v>
      </c>
      <c r="B27" s="112">
        <f>'Gols marcats'!B27</f>
        <v>0</v>
      </c>
      <c r="C27" s="66">
        <f>'Gols marcats'!C27</f>
        <v>0</v>
      </c>
      <c r="D27" s="91">
        <f>'Gols marcats'!D27</f>
        <v>0</v>
      </c>
      <c r="E27" s="90">
        <f>'Gols marcats'!E27</f>
        <v>0</v>
      </c>
      <c r="F27" s="66">
        <f>'Gols marcats'!F27</f>
        <v>0</v>
      </c>
      <c r="G27" s="136">
        <f>'Gols marcats'!G27</f>
        <v>0</v>
      </c>
      <c r="H27" s="10">
        <f t="shared" si="0"/>
        <v>0</v>
      </c>
      <c r="I27" s="213">
        <v>25</v>
      </c>
    </row>
    <row r="28" spans="1:9">
      <c r="A28" s="65" t="str">
        <f>'Gols marcats'!A28</f>
        <v>Alaquàs</v>
      </c>
      <c r="B28" s="112">
        <f>'Gols marcats'!B28</f>
        <v>0</v>
      </c>
      <c r="C28" s="66">
        <f>'Gols marcats'!C28</f>
        <v>0</v>
      </c>
      <c r="D28" s="91">
        <f>'Gols marcats'!D28</f>
        <v>0</v>
      </c>
      <c r="E28" s="90">
        <f>'Gols marcats'!E28</f>
        <v>0</v>
      </c>
      <c r="F28" s="66">
        <f>'Gols marcats'!F28</f>
        <v>1</v>
      </c>
      <c r="G28" s="136">
        <f>'Gols marcats'!G28</f>
        <v>0</v>
      </c>
      <c r="H28" s="10">
        <f t="shared" si="0"/>
        <v>1</v>
      </c>
      <c r="I28" s="213">
        <v>26</v>
      </c>
    </row>
    <row r="29" spans="1:9">
      <c r="A29" s="65" t="str">
        <f>'Gols marcats'!A29</f>
        <v>Alberic</v>
      </c>
      <c r="B29" s="112">
        <f>'Gols marcats'!B29</f>
        <v>0</v>
      </c>
      <c r="C29" s="66">
        <f>'Gols marcats'!C29</f>
        <v>0</v>
      </c>
      <c r="D29" s="91">
        <f>'Gols marcats'!D29</f>
        <v>0</v>
      </c>
      <c r="E29" s="90">
        <f>'Gols marcats'!E29</f>
        <v>0</v>
      </c>
      <c r="F29" s="66">
        <f>'Gols marcats'!F29</f>
        <v>0</v>
      </c>
      <c r="G29" s="136">
        <f>'Gols marcats'!G29</f>
        <v>0</v>
      </c>
      <c r="H29" s="10">
        <f t="shared" si="0"/>
        <v>0</v>
      </c>
      <c r="I29" s="213">
        <v>27</v>
      </c>
    </row>
    <row r="30" spans="1:9">
      <c r="A30" s="65" t="str">
        <f>'Gols marcats'!A30</f>
        <v>Horadada</v>
      </c>
      <c r="B30" s="112">
        <f>'Gols marcats'!B30</f>
        <v>0</v>
      </c>
      <c r="C30" s="66">
        <f>'Gols marcats'!C30</f>
        <v>0</v>
      </c>
      <c r="D30" s="91">
        <f>'Gols marcats'!D30</f>
        <v>0</v>
      </c>
      <c r="E30" s="90">
        <f>'Gols marcats'!E30</f>
        <v>0</v>
      </c>
      <c r="F30" s="66">
        <f>'Gols marcats'!F30</f>
        <v>1</v>
      </c>
      <c r="G30" s="136">
        <f>'Gols marcats'!G30</f>
        <v>0</v>
      </c>
      <c r="H30" s="10">
        <f t="shared" si="0"/>
        <v>1</v>
      </c>
      <c r="I30" s="213">
        <v>28</v>
      </c>
    </row>
    <row r="31" spans="1:9">
      <c r="A31" s="65" t="str">
        <f>'Gols marcats'!A31</f>
        <v>Crevillent</v>
      </c>
      <c r="B31" s="112">
        <f>'Gols marcats'!B31</f>
        <v>0</v>
      </c>
      <c r="C31" s="66">
        <f>'Gols marcats'!C31</f>
        <v>0</v>
      </c>
      <c r="D31" s="91">
        <f>'Gols marcats'!D31</f>
        <v>0</v>
      </c>
      <c r="E31" s="90">
        <f>'Gols marcats'!E31</f>
        <v>0</v>
      </c>
      <c r="F31" s="66">
        <f>'Gols marcats'!F31</f>
        <v>0</v>
      </c>
      <c r="G31" s="136">
        <f>'Gols marcats'!G31</f>
        <v>0</v>
      </c>
      <c r="H31" s="10">
        <f t="shared" si="0"/>
        <v>0</v>
      </c>
      <c r="I31" s="213">
        <v>29</v>
      </c>
    </row>
    <row r="32" spans="1:9">
      <c r="A32" s="65" t="str">
        <f>'Gols marcats'!A32</f>
        <v>Oliva</v>
      </c>
      <c r="B32" s="112">
        <f>'Gols marcats'!B32</f>
        <v>1</v>
      </c>
      <c r="C32" s="66">
        <f>'Gols marcats'!C32</f>
        <v>0</v>
      </c>
      <c r="D32" s="91">
        <f>'Gols marcats'!D32</f>
        <v>0</v>
      </c>
      <c r="E32" s="90">
        <f>'Gols marcats'!E32</f>
        <v>0</v>
      </c>
      <c r="F32" s="66">
        <f>'Gols marcats'!F32</f>
        <v>0</v>
      </c>
      <c r="G32" s="136">
        <f>'Gols marcats'!G32</f>
        <v>0</v>
      </c>
      <c r="H32" s="10">
        <f t="shared" si="0"/>
        <v>1</v>
      </c>
      <c r="I32" s="213">
        <v>30</v>
      </c>
    </row>
    <row r="33" spans="1:9">
      <c r="A33" s="65" t="str">
        <f>'Gols marcats'!A33</f>
        <v>Ontinyent</v>
      </c>
      <c r="B33" s="112">
        <f>'Gols marcats'!B33</f>
        <v>0</v>
      </c>
      <c r="C33" s="66">
        <f>'Gols marcats'!C33</f>
        <v>0</v>
      </c>
      <c r="D33" s="91">
        <f>'Gols marcats'!D33</f>
        <v>0</v>
      </c>
      <c r="E33" s="90">
        <f>'Gols marcats'!E33</f>
        <v>1</v>
      </c>
      <c r="F33" s="66">
        <f>'Gols marcats'!F33</f>
        <v>0</v>
      </c>
      <c r="G33" s="136">
        <f>'Gols marcats'!G33</f>
        <v>0</v>
      </c>
      <c r="H33" s="10">
        <f t="shared" si="0"/>
        <v>1</v>
      </c>
      <c r="I33" s="213">
        <v>31</v>
      </c>
    </row>
    <row r="34" spans="1:9">
      <c r="A34" s="65" t="str">
        <f>'Gols marcats'!A34</f>
        <v>Orihuela</v>
      </c>
      <c r="B34" s="112">
        <f>'Gols marcats'!B34</f>
        <v>0</v>
      </c>
      <c r="C34" s="66">
        <f>'Gols marcats'!C34</f>
        <v>0</v>
      </c>
      <c r="D34" s="91">
        <f>'Gols marcats'!D34</f>
        <v>0</v>
      </c>
      <c r="E34" s="90">
        <f>'Gols marcats'!E34</f>
        <v>0</v>
      </c>
      <c r="F34" s="66">
        <f>'Gols marcats'!F34</f>
        <v>0</v>
      </c>
      <c r="G34" s="136">
        <f>'Gols marcats'!G34</f>
        <v>0</v>
      </c>
      <c r="H34" s="10">
        <f t="shared" si="0"/>
        <v>0</v>
      </c>
      <c r="I34" s="213">
        <v>32</v>
      </c>
    </row>
    <row r="35" spans="1:9">
      <c r="A35" s="65" t="str">
        <f>'Gols marcats'!A35</f>
        <v>Utiel</v>
      </c>
      <c r="B35" s="112">
        <f>'Gols marcats'!B35</f>
        <v>0</v>
      </c>
      <c r="C35" s="66">
        <f>'Gols marcats'!C35</f>
        <v>0</v>
      </c>
      <c r="D35" s="91">
        <f>'Gols marcats'!D35</f>
        <v>0</v>
      </c>
      <c r="E35" s="90">
        <f>'Gols marcats'!E35</f>
        <v>0</v>
      </c>
      <c r="F35" s="66">
        <f>'Gols marcats'!F35</f>
        <v>0</v>
      </c>
      <c r="G35" s="136">
        <f>'Gols marcats'!G35</f>
        <v>0</v>
      </c>
      <c r="H35" s="10">
        <f t="shared" si="0"/>
        <v>0</v>
      </c>
      <c r="I35" s="213">
        <v>33</v>
      </c>
    </row>
    <row r="36" spans="1:9">
      <c r="A36" s="65" t="str">
        <f>'Gols marcats'!A36</f>
        <v>Calp</v>
      </c>
      <c r="B36" s="112">
        <f>'Gols marcats'!B36</f>
        <v>0</v>
      </c>
      <c r="C36" s="66">
        <f>'Gols marcats'!C36</f>
        <v>0</v>
      </c>
      <c r="D36" s="91">
        <f>'Gols marcats'!D36</f>
        <v>0</v>
      </c>
      <c r="E36" s="90">
        <f>'Gols marcats'!E36</f>
        <v>0</v>
      </c>
      <c r="F36" s="66">
        <f>'Gols marcats'!F36</f>
        <v>0</v>
      </c>
      <c r="G36" s="136">
        <f>'Gols marcats'!G36</f>
        <v>0</v>
      </c>
      <c r="H36" s="10">
        <f t="shared" si="0"/>
        <v>0</v>
      </c>
      <c r="I36" s="213">
        <v>34</v>
      </c>
    </row>
    <row r="37" spans="1:9">
      <c r="A37" s="65" t="str">
        <f>'Gols marcats'!A37</f>
        <v>Xàbia</v>
      </c>
      <c r="B37" s="112">
        <f>'Gols marcats'!B37</f>
        <v>0</v>
      </c>
      <c r="C37" s="66">
        <f>'Gols marcats'!C37</f>
        <v>0</v>
      </c>
      <c r="D37" s="91">
        <f>'Gols marcats'!D37</f>
        <v>0</v>
      </c>
      <c r="E37" s="90">
        <f>'Gols marcats'!E37</f>
        <v>0</v>
      </c>
      <c r="F37" s="66">
        <f>'Gols marcats'!F37</f>
        <v>0</v>
      </c>
      <c r="G37" s="136">
        <f>'Gols marcats'!G37</f>
        <v>0</v>
      </c>
      <c r="H37" s="10">
        <f t="shared" si="0"/>
        <v>0</v>
      </c>
      <c r="I37" s="213">
        <v>35</v>
      </c>
    </row>
    <row r="38" spans="1:9">
      <c r="A38" s="65" t="str">
        <f>'Gols marcats'!A38</f>
        <v>Pinós</v>
      </c>
      <c r="B38" s="112">
        <f>'Gols marcats'!B38</f>
        <v>0</v>
      </c>
      <c r="C38" s="66">
        <f>'Gols marcats'!C38</f>
        <v>0</v>
      </c>
      <c r="D38" s="91">
        <f>'Gols marcats'!D38</f>
        <v>0</v>
      </c>
      <c r="E38" s="90">
        <f>'Gols marcats'!E38</f>
        <v>0</v>
      </c>
      <c r="F38" s="66">
        <f>'Gols marcats'!F38</f>
        <v>0</v>
      </c>
      <c r="G38" s="136">
        <f>'Gols marcats'!G38</f>
        <v>0</v>
      </c>
      <c r="H38" s="10">
        <f t="shared" si="0"/>
        <v>0</v>
      </c>
      <c r="I38" s="213">
        <v>36</v>
      </c>
    </row>
    <row r="39" spans="1:9">
      <c r="A39" s="65" t="str">
        <f>'Gols marcats'!A39</f>
        <v>Eldenc</v>
      </c>
      <c r="B39" s="112">
        <f>'Gols marcats'!B39</f>
        <v>0</v>
      </c>
      <c r="C39" s="66">
        <f>'Gols marcats'!C39</f>
        <v>0</v>
      </c>
      <c r="D39" s="91">
        <f>'Gols marcats'!D39</f>
        <v>1</v>
      </c>
      <c r="E39" s="90">
        <f>'Gols marcats'!E39</f>
        <v>0</v>
      </c>
      <c r="F39" s="66">
        <f>'Gols marcats'!F39</f>
        <v>0</v>
      </c>
      <c r="G39" s="136">
        <f>'Gols marcats'!G39</f>
        <v>0</v>
      </c>
      <c r="H39" s="10">
        <f t="shared" si="0"/>
        <v>1</v>
      </c>
      <c r="I39" s="213">
        <v>37</v>
      </c>
    </row>
    <row r="40" spans="1:9">
      <c r="A40" s="65" t="str">
        <f>'Gols marcats'!A40</f>
        <v>Alacant</v>
      </c>
      <c r="B40" s="112">
        <f>'Gols marcats'!B40</f>
        <v>0</v>
      </c>
      <c r="C40" s="66">
        <f>'Gols marcats'!C40</f>
        <v>0</v>
      </c>
      <c r="D40" s="91">
        <f>'Gols marcats'!D40</f>
        <v>0</v>
      </c>
      <c r="E40" s="90">
        <f>'Gols marcats'!E40</f>
        <v>0</v>
      </c>
      <c r="F40" s="66">
        <f>'Gols marcats'!F40</f>
        <v>0</v>
      </c>
      <c r="G40" s="136">
        <f>'Gols marcats'!G40</f>
        <v>1</v>
      </c>
      <c r="H40" s="10">
        <f t="shared" si="0"/>
        <v>1</v>
      </c>
      <c r="I40" s="213">
        <v>38</v>
      </c>
    </row>
    <row r="41" spans="1:9">
      <c r="A41" s="65">
        <f>'Gols marcats'!A41</f>
        <v>0</v>
      </c>
      <c r="B41" s="112">
        <f>'Gols marcats'!B41</f>
        <v>0</v>
      </c>
      <c r="C41" s="66">
        <f>'Gols marcats'!C41</f>
        <v>0</v>
      </c>
      <c r="D41" s="91">
        <f>'Gols marcats'!D41</f>
        <v>0</v>
      </c>
      <c r="E41" s="90">
        <f>'Gols marcats'!E41</f>
        <v>0</v>
      </c>
      <c r="F41" s="66">
        <f>'Gols marcats'!F41</f>
        <v>0</v>
      </c>
      <c r="G41" s="136">
        <f>'Gols marcats'!G41</f>
        <v>0</v>
      </c>
      <c r="H41" s="10">
        <f t="shared" si="0"/>
        <v>0</v>
      </c>
      <c r="I41" s="213">
        <v>39</v>
      </c>
    </row>
    <row r="42" spans="1:9">
      <c r="A42" s="65">
        <f>'Gols marcats'!A42</f>
        <v>0</v>
      </c>
      <c r="B42" s="112">
        <f>'Gols marcats'!B42</f>
        <v>0</v>
      </c>
      <c r="C42" s="66">
        <f>'Gols marcats'!C42</f>
        <v>0</v>
      </c>
      <c r="D42" s="91">
        <f>'Gols marcats'!D42</f>
        <v>0</v>
      </c>
      <c r="E42" s="90">
        <f>'Gols marcats'!E42</f>
        <v>0</v>
      </c>
      <c r="F42" s="66">
        <f>'Gols marcats'!F42</f>
        <v>0</v>
      </c>
      <c r="G42" s="136">
        <f>'Gols marcats'!G42</f>
        <v>0</v>
      </c>
      <c r="H42" s="10">
        <f t="shared" si="0"/>
        <v>0</v>
      </c>
      <c r="I42" s="213">
        <v>40</v>
      </c>
    </row>
    <row r="43" spans="1:9">
      <c r="A43" s="65">
        <f>'Gols marcats'!A43</f>
        <v>0</v>
      </c>
      <c r="B43" s="112">
        <f>'Gols marcats'!B43</f>
        <v>0</v>
      </c>
      <c r="C43" s="66">
        <f>'Gols marcats'!C43</f>
        <v>0</v>
      </c>
      <c r="D43" s="91">
        <f>'Gols marcats'!D43</f>
        <v>0</v>
      </c>
      <c r="E43" s="90">
        <f>'Gols marcats'!E43</f>
        <v>0</v>
      </c>
      <c r="F43" s="66">
        <f>'Gols marcats'!F43</f>
        <v>0</v>
      </c>
      <c r="G43" s="136">
        <f>'Gols marcats'!G43</f>
        <v>0</v>
      </c>
      <c r="H43" s="10">
        <f t="shared" si="0"/>
        <v>0</v>
      </c>
      <c r="I43" s="213">
        <v>41</v>
      </c>
    </row>
    <row r="44" spans="1:9">
      <c r="A44" s="65">
        <f>'Gols marcats'!A44</f>
        <v>0</v>
      </c>
      <c r="B44" s="112">
        <f>'Gols marcats'!B44</f>
        <v>0</v>
      </c>
      <c r="C44" s="66">
        <f>'Gols marcats'!C44</f>
        <v>0</v>
      </c>
      <c r="D44" s="91">
        <f>'Gols marcats'!D44</f>
        <v>0</v>
      </c>
      <c r="E44" s="90">
        <f>'Gols marcats'!E44</f>
        <v>0</v>
      </c>
      <c r="F44" s="66">
        <f>'Gols marcats'!F44</f>
        <v>0</v>
      </c>
      <c r="G44" s="136">
        <f>'Gols marcats'!G44</f>
        <v>0</v>
      </c>
      <c r="H44" s="10">
        <f t="shared" si="0"/>
        <v>0</v>
      </c>
      <c r="I44" s="213">
        <v>42</v>
      </c>
    </row>
    <row r="45" spans="1:9">
      <c r="A45" s="65">
        <f>'Gols marcats'!A45</f>
        <v>0</v>
      </c>
      <c r="B45" s="112">
        <f>'Gols marcats'!B45</f>
        <v>0</v>
      </c>
      <c r="C45" s="66">
        <f>'Gols marcats'!C45</f>
        <v>0</v>
      </c>
      <c r="D45" s="91">
        <f>'Gols marcats'!D45</f>
        <v>0</v>
      </c>
      <c r="E45" s="90">
        <f>'Gols marcats'!E45</f>
        <v>0</v>
      </c>
      <c r="F45" s="66">
        <f>'Gols marcats'!F45</f>
        <v>0</v>
      </c>
      <c r="G45" s="136">
        <f>'Gols marcats'!G45</f>
        <v>0</v>
      </c>
      <c r="H45" s="10">
        <f t="shared" si="0"/>
        <v>0</v>
      </c>
      <c r="I45" s="213">
        <v>1</v>
      </c>
    </row>
    <row r="46" spans="1:9">
      <c r="A46" s="65">
        <f>'Gols marcats'!A46</f>
        <v>0</v>
      </c>
      <c r="B46" s="112">
        <f>'Gols marcats'!B46</f>
        <v>0</v>
      </c>
      <c r="C46" s="66">
        <f>'Gols marcats'!C46</f>
        <v>0</v>
      </c>
      <c r="D46" s="91">
        <f>'Gols marcats'!D46</f>
        <v>0</v>
      </c>
      <c r="E46" s="90">
        <f>'Gols marcats'!E46</f>
        <v>0</v>
      </c>
      <c r="F46" s="66">
        <f>'Gols marcats'!F46</f>
        <v>0</v>
      </c>
      <c r="G46" s="136">
        <f>'Gols marcats'!G46</f>
        <v>0</v>
      </c>
      <c r="H46" s="10">
        <f t="shared" si="0"/>
        <v>0</v>
      </c>
      <c r="I46" s="213">
        <v>2</v>
      </c>
    </row>
    <row r="47" spans="1:9">
      <c r="A47" s="65">
        <f>'Gols marcats'!A47</f>
        <v>0</v>
      </c>
      <c r="B47" s="112">
        <f>'Gols marcats'!B47</f>
        <v>0</v>
      </c>
      <c r="C47" s="66">
        <f>'Gols marcats'!C47</f>
        <v>0</v>
      </c>
      <c r="D47" s="91">
        <f>'Gols marcats'!D47</f>
        <v>0</v>
      </c>
      <c r="E47" s="90">
        <f>'Gols marcats'!E47</f>
        <v>0</v>
      </c>
      <c r="F47" s="66">
        <f>'Gols marcats'!F47</f>
        <v>0</v>
      </c>
      <c r="G47" s="136">
        <f>'Gols marcats'!G47</f>
        <v>0</v>
      </c>
      <c r="H47" s="10">
        <f t="shared" ref="H47:H50" si="1">SUM(B47:G47)</f>
        <v>0</v>
      </c>
      <c r="I47" s="213">
        <v>3</v>
      </c>
    </row>
    <row r="48" spans="1:9">
      <c r="A48" s="65" t="str">
        <f>'Gols marcats'!A48</f>
        <v>Mutxamel</v>
      </c>
      <c r="B48" s="112">
        <f>'Gols marcats'!B48</f>
        <v>0</v>
      </c>
      <c r="C48" s="66">
        <f>'Gols marcats'!C48</f>
        <v>0</v>
      </c>
      <c r="D48" s="91">
        <f>'Gols marcats'!D48</f>
        <v>0</v>
      </c>
      <c r="E48" s="90">
        <f>'Gols marcats'!E48</f>
        <v>0</v>
      </c>
      <c r="F48" s="66">
        <f>'Gols marcats'!F48</f>
        <v>0</v>
      </c>
      <c r="G48" s="136">
        <f>'Gols marcats'!G48</f>
        <v>0</v>
      </c>
      <c r="H48" s="10">
        <f t="shared" si="1"/>
        <v>0</v>
      </c>
      <c r="I48" s="213">
        <v>4</v>
      </c>
    </row>
    <row r="49" spans="1:14">
      <c r="A49" s="65" t="str">
        <f>'Gols marcats'!A49</f>
        <v>Gandia</v>
      </c>
      <c r="B49" s="112">
        <f>'Gols marcats'!B49</f>
        <v>0</v>
      </c>
      <c r="C49" s="66">
        <f>'Gols marcats'!C49</f>
        <v>0</v>
      </c>
      <c r="D49" s="91">
        <f>'Gols marcats'!D49</f>
        <v>0</v>
      </c>
      <c r="E49" s="90">
        <f>'Gols marcats'!E49</f>
        <v>0</v>
      </c>
      <c r="F49" s="66">
        <f>'Gols marcats'!F49</f>
        <v>0</v>
      </c>
      <c r="G49" s="136">
        <f>'Gols marcats'!G49</f>
        <v>0</v>
      </c>
      <c r="H49" s="10">
        <f t="shared" si="1"/>
        <v>0</v>
      </c>
      <c r="I49" s="213">
        <v>5</v>
      </c>
    </row>
    <row r="50" spans="1:14" ht="13.5" thickBot="1">
      <c r="A50" s="65" t="str">
        <f>'Gols marcats'!A50</f>
        <v>Llíria</v>
      </c>
      <c r="B50" s="112">
        <f>'Gols marcats'!B50</f>
        <v>0</v>
      </c>
      <c r="C50" s="66">
        <f>'Gols marcats'!C50</f>
        <v>0</v>
      </c>
      <c r="D50" s="91">
        <f>'Gols marcats'!D50</f>
        <v>0</v>
      </c>
      <c r="E50" s="90">
        <f>'Gols marcats'!E50</f>
        <v>0</v>
      </c>
      <c r="F50" s="66">
        <f>'Gols marcats'!F50</f>
        <v>0</v>
      </c>
      <c r="G50" s="136">
        <f>'Gols marcats'!G50</f>
        <v>0</v>
      </c>
      <c r="H50" s="10">
        <f t="shared" si="1"/>
        <v>0</v>
      </c>
      <c r="I50" s="213">
        <v>6</v>
      </c>
    </row>
    <row r="51" spans="1:14" ht="14.25" thickTop="1" thickBot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7</v>
      </c>
      <c r="C53" s="56">
        <f>(B53/N53)</f>
        <v>0.26923076923076922</v>
      </c>
      <c r="D53" s="35">
        <f>SUM(C3:C46)</f>
        <v>3</v>
      </c>
      <c r="E53" s="56">
        <f>(D53/N53)</f>
        <v>0.11538461538461539</v>
      </c>
      <c r="F53" s="35">
        <f>SUM(D3:D46)</f>
        <v>6</v>
      </c>
      <c r="G53" s="57">
        <f>(F53/N53)</f>
        <v>0.23076923076923078</v>
      </c>
      <c r="H53" s="55">
        <f>SUM(E3:E46)</f>
        <v>4</v>
      </c>
      <c r="I53" s="56">
        <f>(H53/N53)</f>
        <v>0.15384615384615385</v>
      </c>
      <c r="J53" s="35">
        <f>SUM(F3:F46)</f>
        <v>3</v>
      </c>
      <c r="K53" s="56">
        <f>(J53/N53)</f>
        <v>0.11538461538461539</v>
      </c>
      <c r="L53" s="35">
        <f>SUM(G3:G46)</f>
        <v>3</v>
      </c>
      <c r="M53" s="57">
        <f>(L53/N53)</f>
        <v>0.11538461538461539</v>
      </c>
      <c r="N53" s="59">
        <f>SUM(H3:H50)</f>
        <v>26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I2" sqref="I2:I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7" t="s">
        <v>65</v>
      </c>
    </row>
    <row r="3" spans="1:9" ht="13.5" thickTop="1">
      <c r="A3" s="65" t="str">
        <f>'Gols marcats'!A3</f>
        <v>Mutxamel</v>
      </c>
      <c r="B3" s="112">
        <f>'Gols encaixats'!B3</f>
        <v>0</v>
      </c>
      <c r="C3" s="66">
        <f>'Gols encaixats'!C3</f>
        <v>0</v>
      </c>
      <c r="D3" s="91">
        <f>'Gols encaixats'!D3</f>
        <v>0</v>
      </c>
      <c r="E3" s="90">
        <f>'Gols encaixats'!E3</f>
        <v>0</v>
      </c>
      <c r="F3" s="66">
        <f>'Gols encaixats'!F3</f>
        <v>0</v>
      </c>
      <c r="G3" s="92">
        <f>'Gols encaixats'!G3</f>
        <v>0</v>
      </c>
      <c r="H3" s="137">
        <f>'Gols encaixats'!H3</f>
        <v>0</v>
      </c>
      <c r="I3" s="213">
        <v>1</v>
      </c>
    </row>
    <row r="4" spans="1:9">
      <c r="A4" s="65" t="str">
        <f>'Gols marcats'!A4</f>
        <v>Gandia</v>
      </c>
      <c r="B4" s="112">
        <f>'Gols encaixats'!B4</f>
        <v>0</v>
      </c>
      <c r="C4" s="66">
        <f>'Gols encaixats'!C4</f>
        <v>0</v>
      </c>
      <c r="D4" s="91">
        <f>'Gols encaixats'!D4</f>
        <v>0</v>
      </c>
      <c r="E4" s="90">
        <f>'Gols encaixats'!E4</f>
        <v>0</v>
      </c>
      <c r="F4" s="66">
        <f>'Gols encaixats'!F4</f>
        <v>0</v>
      </c>
      <c r="G4" s="92">
        <f>'Gols encaixats'!G4</f>
        <v>0</v>
      </c>
      <c r="H4" s="137">
        <f>'Gols encaixats'!H4</f>
        <v>0</v>
      </c>
      <c r="I4" s="213">
        <v>2</v>
      </c>
    </row>
    <row r="5" spans="1:9">
      <c r="A5" s="65" t="str">
        <f>'Gols marcats'!A5</f>
        <v>Llíria</v>
      </c>
      <c r="B5" s="112">
        <f>'Gols encaixats'!B5</f>
        <v>0</v>
      </c>
      <c r="C5" s="66">
        <f>'Gols encaixats'!C5</f>
        <v>0</v>
      </c>
      <c r="D5" s="91">
        <f>'Gols encaixats'!D5</f>
        <v>0</v>
      </c>
      <c r="E5" s="90">
        <f>'Gols encaixats'!E5</f>
        <v>0</v>
      </c>
      <c r="F5" s="66">
        <f>'Gols encaixats'!F5</f>
        <v>0</v>
      </c>
      <c r="G5" s="92">
        <f>'Gols encaixats'!G5</f>
        <v>0</v>
      </c>
      <c r="H5" s="137">
        <f>'Gols encaixats'!H5</f>
        <v>0</v>
      </c>
      <c r="I5" s="213">
        <v>3</v>
      </c>
    </row>
    <row r="6" spans="1:9">
      <c r="A6" s="65" t="str">
        <f>'Gols marcats'!A6</f>
        <v>Onda</v>
      </c>
      <c r="B6" s="112">
        <f>'Gols encaixats'!B6</f>
        <v>0</v>
      </c>
      <c r="C6" s="66">
        <f>'Gols encaixats'!C6</f>
        <v>0</v>
      </c>
      <c r="D6" s="91">
        <f>'Gols encaixats'!D6</f>
        <v>0</v>
      </c>
      <c r="E6" s="90">
        <f>'Gols encaixats'!E6</f>
        <v>0</v>
      </c>
      <c r="F6" s="66">
        <f>'Gols encaixats'!F6</f>
        <v>0</v>
      </c>
      <c r="G6" s="92">
        <f>'Gols encaixats'!G6</f>
        <v>0</v>
      </c>
      <c r="H6" s="137">
        <f>'Gols encaixats'!H6</f>
        <v>0</v>
      </c>
      <c r="I6" s="213">
        <v>4</v>
      </c>
    </row>
    <row r="7" spans="1:9">
      <c r="A7" s="65" t="str">
        <f>'Gols marcats'!A7</f>
        <v>Sueca</v>
      </c>
      <c r="B7" s="112">
        <f>'Gols encaixats'!B7</f>
        <v>0</v>
      </c>
      <c r="C7" s="66">
        <f>'Gols encaixats'!C7</f>
        <v>0</v>
      </c>
      <c r="D7" s="91">
        <f>'Gols encaixats'!D7</f>
        <v>0</v>
      </c>
      <c r="E7" s="90">
        <f>'Gols encaixats'!E7</f>
        <v>0</v>
      </c>
      <c r="F7" s="66">
        <f>'Gols encaixats'!F7</f>
        <v>0</v>
      </c>
      <c r="G7" s="92">
        <f>'Gols encaixats'!G7</f>
        <v>0</v>
      </c>
      <c r="H7" s="137">
        <f>'Gols encaixats'!H7</f>
        <v>0</v>
      </c>
      <c r="I7" s="213">
        <v>5</v>
      </c>
    </row>
    <row r="8" spans="1:9">
      <c r="A8" s="65" t="str">
        <f>'Gols marcats'!A8</f>
        <v>Villena</v>
      </c>
      <c r="B8" s="112">
        <f>'Gols encaixats'!B8</f>
        <v>0</v>
      </c>
      <c r="C8" s="66">
        <f>'Gols encaixats'!C8</f>
        <v>0</v>
      </c>
      <c r="D8" s="91">
        <f>'Gols encaixats'!D8</f>
        <v>0</v>
      </c>
      <c r="E8" s="90">
        <f>'Gols encaixats'!E8</f>
        <v>0</v>
      </c>
      <c r="F8" s="66">
        <f>'Gols encaixats'!F8</f>
        <v>0</v>
      </c>
      <c r="G8" s="92">
        <f>'Gols encaixats'!G8</f>
        <v>0</v>
      </c>
      <c r="H8" s="137">
        <f>'Gols encaixats'!H8</f>
        <v>0</v>
      </c>
      <c r="I8" s="213">
        <v>6</v>
      </c>
    </row>
    <row r="9" spans="1:9">
      <c r="A9" s="65" t="str">
        <f>'Gols marcats'!A9</f>
        <v>Alaquàs</v>
      </c>
      <c r="B9" s="112">
        <f>'Gols encaixats'!B9</f>
        <v>0</v>
      </c>
      <c r="C9" s="66">
        <f>'Gols encaixats'!C9</f>
        <v>0</v>
      </c>
      <c r="D9" s="91">
        <f>'Gols encaixats'!D9</f>
        <v>0</v>
      </c>
      <c r="E9" s="90">
        <f>'Gols encaixats'!E9</f>
        <v>0</v>
      </c>
      <c r="F9" s="66">
        <f>'Gols encaixats'!F9</f>
        <v>0</v>
      </c>
      <c r="G9" s="92">
        <f>'Gols encaixats'!G9</f>
        <v>0</v>
      </c>
      <c r="H9" s="137">
        <f>'Gols encaixats'!H9</f>
        <v>0</v>
      </c>
      <c r="I9" s="213">
        <v>7</v>
      </c>
    </row>
    <row r="10" spans="1:9">
      <c r="A10" s="65" t="str">
        <f>'Gols marcats'!A10</f>
        <v>Alberic</v>
      </c>
      <c r="B10" s="112">
        <f>'Gols encaixats'!B10</f>
        <v>0</v>
      </c>
      <c r="C10" s="66">
        <f>'Gols encaixats'!C10</f>
        <v>0</v>
      </c>
      <c r="D10" s="91">
        <f>'Gols encaixats'!D10</f>
        <v>0</v>
      </c>
      <c r="E10" s="90">
        <f>'Gols encaixats'!E10</f>
        <v>0</v>
      </c>
      <c r="F10" s="66">
        <f>'Gols encaixats'!F10</f>
        <v>0</v>
      </c>
      <c r="G10" s="92">
        <f>'Gols encaixats'!G10</f>
        <v>0</v>
      </c>
      <c r="H10" s="137">
        <f>'Gols encaixats'!H10</f>
        <v>0</v>
      </c>
      <c r="I10" s="213">
        <v>8</v>
      </c>
    </row>
    <row r="11" spans="1:9">
      <c r="A11" s="65" t="str">
        <f>'Gols marcats'!A11</f>
        <v>Horadada</v>
      </c>
      <c r="B11" s="112">
        <f>'Gols encaixats'!B11</f>
        <v>0</v>
      </c>
      <c r="C11" s="66">
        <f>'Gols encaixats'!C11</f>
        <v>0</v>
      </c>
      <c r="D11" s="91">
        <f>'Gols encaixats'!D11</f>
        <v>0</v>
      </c>
      <c r="E11" s="90">
        <f>'Gols encaixats'!E11</f>
        <v>0</v>
      </c>
      <c r="F11" s="66">
        <f>'Gols encaixats'!F11</f>
        <v>0</v>
      </c>
      <c r="G11" s="92">
        <f>'Gols encaixats'!G11</f>
        <v>0</v>
      </c>
      <c r="H11" s="137">
        <f>'Gols encaixats'!H11</f>
        <v>0</v>
      </c>
      <c r="I11" s="213">
        <v>9</v>
      </c>
    </row>
    <row r="12" spans="1:9">
      <c r="A12" s="65" t="str">
        <f>'Gols marcats'!A12</f>
        <v>Crevillent</v>
      </c>
      <c r="B12" s="112">
        <f>'Gols encaixats'!B12</f>
        <v>0</v>
      </c>
      <c r="C12" s="66">
        <f>'Gols encaixats'!C12</f>
        <v>0</v>
      </c>
      <c r="D12" s="91">
        <f>'Gols encaixats'!D12</f>
        <v>0</v>
      </c>
      <c r="E12" s="90">
        <f>'Gols encaixats'!E12</f>
        <v>0</v>
      </c>
      <c r="F12" s="66">
        <f>'Gols encaixats'!F12</f>
        <v>0</v>
      </c>
      <c r="G12" s="92">
        <f>'Gols encaixats'!G12</f>
        <v>0</v>
      </c>
      <c r="H12" s="137">
        <f>'Gols encaixats'!H12</f>
        <v>0</v>
      </c>
      <c r="I12" s="213">
        <v>10</v>
      </c>
    </row>
    <row r="13" spans="1:9">
      <c r="A13" s="65" t="str">
        <f>'Gols marcats'!A13</f>
        <v>Oliva</v>
      </c>
      <c r="B13" s="112">
        <f>'Gols encaixats'!B13</f>
        <v>0</v>
      </c>
      <c r="C13" s="66">
        <f>'Gols encaixats'!C13</f>
        <v>0</v>
      </c>
      <c r="D13" s="91">
        <f>'Gols encaixats'!D13</f>
        <v>0</v>
      </c>
      <c r="E13" s="90">
        <f>'Gols encaixats'!E13</f>
        <v>0</v>
      </c>
      <c r="F13" s="66">
        <f>'Gols encaixats'!F13</f>
        <v>0</v>
      </c>
      <c r="G13" s="92">
        <f>'Gols encaixats'!G13</f>
        <v>0</v>
      </c>
      <c r="H13" s="137">
        <f>'Gols encaixats'!H13</f>
        <v>0</v>
      </c>
      <c r="I13" s="213">
        <v>11</v>
      </c>
    </row>
    <row r="14" spans="1:9">
      <c r="A14" s="65" t="str">
        <f>'Gols marcats'!A14</f>
        <v>Ontinyent</v>
      </c>
      <c r="B14" s="112">
        <f>'Gols encaixats'!B14</f>
        <v>0</v>
      </c>
      <c r="C14" s="66">
        <f>'Gols encaixats'!C14</f>
        <v>0</v>
      </c>
      <c r="D14" s="91">
        <f>'Gols encaixats'!D14</f>
        <v>0</v>
      </c>
      <c r="E14" s="90">
        <f>'Gols encaixats'!E14</f>
        <v>0</v>
      </c>
      <c r="F14" s="66">
        <f>'Gols encaixats'!F14</f>
        <v>0</v>
      </c>
      <c r="G14" s="92">
        <f>'Gols encaixats'!G14</f>
        <v>0</v>
      </c>
      <c r="H14" s="137">
        <f>'Gols encaixats'!H14</f>
        <v>0</v>
      </c>
      <c r="I14" s="213">
        <v>12</v>
      </c>
    </row>
    <row r="15" spans="1:9">
      <c r="A15" s="65" t="str">
        <f>'Gols marcats'!A15</f>
        <v>Orihuela</v>
      </c>
      <c r="B15" s="112">
        <f>'Gols encaixats'!B15</f>
        <v>0</v>
      </c>
      <c r="C15" s="66">
        <f>'Gols encaixats'!C15</f>
        <v>0</v>
      </c>
      <c r="D15" s="91">
        <f>'Gols encaixats'!D15</f>
        <v>0</v>
      </c>
      <c r="E15" s="90">
        <f>'Gols encaixats'!E15</f>
        <v>0</v>
      </c>
      <c r="F15" s="66">
        <f>'Gols encaixats'!F15</f>
        <v>0</v>
      </c>
      <c r="G15" s="92">
        <f>'Gols encaixats'!G15</f>
        <v>0</v>
      </c>
      <c r="H15" s="137">
        <f>'Gols encaixats'!H15</f>
        <v>0</v>
      </c>
      <c r="I15" s="213">
        <v>13</v>
      </c>
    </row>
    <row r="16" spans="1:9">
      <c r="A16" s="65" t="str">
        <f>'Gols marcats'!A16</f>
        <v>Utiel</v>
      </c>
      <c r="B16" s="112">
        <f>'Gols encaixats'!B16</f>
        <v>0</v>
      </c>
      <c r="C16" s="66">
        <f>'Gols encaixats'!C16</f>
        <v>0</v>
      </c>
      <c r="D16" s="91">
        <f>'Gols encaixats'!D16</f>
        <v>0</v>
      </c>
      <c r="E16" s="90">
        <f>'Gols encaixats'!E16</f>
        <v>0</v>
      </c>
      <c r="F16" s="66">
        <f>'Gols encaixats'!F16</f>
        <v>0</v>
      </c>
      <c r="G16" s="92">
        <f>'Gols encaixats'!G16</f>
        <v>0</v>
      </c>
      <c r="H16" s="137">
        <f>'Gols encaixats'!H16</f>
        <v>0</v>
      </c>
      <c r="I16" s="213">
        <v>14</v>
      </c>
    </row>
    <row r="17" spans="1:9">
      <c r="A17" s="65" t="str">
        <f>'Gols marcats'!A17</f>
        <v>Calp</v>
      </c>
      <c r="B17" s="112">
        <f>'Gols encaixats'!B17</f>
        <v>0</v>
      </c>
      <c r="C17" s="66">
        <f>'Gols encaixats'!C17</f>
        <v>0</v>
      </c>
      <c r="D17" s="91">
        <f>'Gols encaixats'!D17</f>
        <v>0</v>
      </c>
      <c r="E17" s="90">
        <f>'Gols encaixats'!E17</f>
        <v>0</v>
      </c>
      <c r="F17" s="66">
        <f>'Gols encaixats'!F17</f>
        <v>0</v>
      </c>
      <c r="G17" s="92">
        <f>'Gols encaixats'!G17</f>
        <v>0</v>
      </c>
      <c r="H17" s="137">
        <f>'Gols encaixats'!H17</f>
        <v>0</v>
      </c>
      <c r="I17" s="213">
        <v>15</v>
      </c>
    </row>
    <row r="18" spans="1:9">
      <c r="A18" s="65" t="str">
        <f>'Gols marcats'!A18</f>
        <v>Xàbia</v>
      </c>
      <c r="B18" s="112">
        <f>'Gols encaixats'!B18</f>
        <v>0</v>
      </c>
      <c r="C18" s="66">
        <f>'Gols encaixats'!C18</f>
        <v>0</v>
      </c>
      <c r="D18" s="91">
        <f>'Gols encaixats'!D18</f>
        <v>0</v>
      </c>
      <c r="E18" s="90">
        <f>'Gols encaixats'!E18</f>
        <v>0</v>
      </c>
      <c r="F18" s="66">
        <f>'Gols encaixats'!F18</f>
        <v>0</v>
      </c>
      <c r="G18" s="92">
        <f>'Gols encaixats'!G18</f>
        <v>0</v>
      </c>
      <c r="H18" s="137">
        <f>'Gols encaixats'!H18</f>
        <v>0</v>
      </c>
      <c r="I18" s="213">
        <v>16</v>
      </c>
    </row>
    <row r="19" spans="1:9">
      <c r="A19" s="65" t="str">
        <f>'Gols marcats'!A19</f>
        <v>Pinós</v>
      </c>
      <c r="B19" s="112">
        <f>'Gols encaixats'!B19</f>
        <v>0</v>
      </c>
      <c r="C19" s="66">
        <f>'Gols encaixats'!C19</f>
        <v>0</v>
      </c>
      <c r="D19" s="91">
        <f>'Gols encaixats'!D19</f>
        <v>0</v>
      </c>
      <c r="E19" s="90">
        <f>'Gols encaixats'!E19</f>
        <v>0</v>
      </c>
      <c r="F19" s="66">
        <f>'Gols encaixats'!F19</f>
        <v>0</v>
      </c>
      <c r="G19" s="92">
        <f>'Gols encaixats'!G19</f>
        <v>0</v>
      </c>
      <c r="H19" s="137">
        <f>'Gols encaixats'!H19</f>
        <v>0</v>
      </c>
      <c r="I19" s="213">
        <v>17</v>
      </c>
    </row>
    <row r="20" spans="1:9">
      <c r="A20" s="65" t="str">
        <f>'Gols marcats'!A20</f>
        <v>Eldenc</v>
      </c>
      <c r="B20" s="112">
        <f>'Gols encaixats'!B20</f>
        <v>0</v>
      </c>
      <c r="C20" s="66">
        <f>'Gols encaixats'!C20</f>
        <v>0</v>
      </c>
      <c r="D20" s="91">
        <f>'Gols encaixats'!D20</f>
        <v>0</v>
      </c>
      <c r="E20" s="90">
        <f>'Gols encaixats'!E20</f>
        <v>0</v>
      </c>
      <c r="F20" s="66">
        <f>'Gols encaixats'!F20</f>
        <v>0</v>
      </c>
      <c r="G20" s="92">
        <f>'Gols encaixats'!G20</f>
        <v>0</v>
      </c>
      <c r="H20" s="137">
        <f>'Gols encaixats'!H20</f>
        <v>0</v>
      </c>
      <c r="I20" s="213">
        <v>18</v>
      </c>
    </row>
    <row r="21" spans="1:9">
      <c r="A21" s="65" t="str">
        <f>'Gols marcats'!A21</f>
        <v>Alacant</v>
      </c>
      <c r="B21" s="112">
        <f>'Gols encaixats'!B21</f>
        <v>0</v>
      </c>
      <c r="C21" s="66">
        <f>'Gols encaixats'!C21</f>
        <v>0</v>
      </c>
      <c r="D21" s="91">
        <f>'Gols encaixats'!D21</f>
        <v>0</v>
      </c>
      <c r="E21" s="90">
        <f>'Gols encaixats'!E21</f>
        <v>0</v>
      </c>
      <c r="F21" s="66">
        <f>'Gols encaixats'!F21</f>
        <v>0</v>
      </c>
      <c r="G21" s="92">
        <f>'Gols encaixats'!G21</f>
        <v>0</v>
      </c>
      <c r="H21" s="137">
        <f>'Gols encaixats'!H21</f>
        <v>0</v>
      </c>
      <c r="I21" s="213">
        <v>19</v>
      </c>
    </row>
    <row r="22" spans="1:9">
      <c r="A22" s="65" t="str">
        <f>'Gols marcats'!A22</f>
        <v>Mutxamel</v>
      </c>
      <c r="B22" s="112">
        <f>'Gols encaixats'!B22</f>
        <v>0</v>
      </c>
      <c r="C22" s="66">
        <f>'Gols encaixats'!C22</f>
        <v>0</v>
      </c>
      <c r="D22" s="91">
        <f>'Gols encaixats'!D22</f>
        <v>0</v>
      </c>
      <c r="E22" s="90">
        <f>'Gols encaixats'!E22</f>
        <v>0</v>
      </c>
      <c r="F22" s="66">
        <f>'Gols encaixats'!F22</f>
        <v>0</v>
      </c>
      <c r="G22" s="92">
        <f>'Gols encaixats'!G22</f>
        <v>0</v>
      </c>
      <c r="H22" s="137">
        <f>'Gols encaixats'!H22</f>
        <v>0</v>
      </c>
      <c r="I22" s="213">
        <v>20</v>
      </c>
    </row>
    <row r="23" spans="1:9">
      <c r="A23" s="65" t="str">
        <f>'Gols marcats'!A23</f>
        <v>Gandia</v>
      </c>
      <c r="B23" s="112">
        <f>'Gols encaixats'!B23</f>
        <v>0</v>
      </c>
      <c r="C23" s="66">
        <f>'Gols encaixats'!C23</f>
        <v>0</v>
      </c>
      <c r="D23" s="91">
        <f>'Gols encaixats'!D23</f>
        <v>0</v>
      </c>
      <c r="E23" s="90">
        <f>'Gols encaixats'!E23</f>
        <v>0</v>
      </c>
      <c r="F23" s="66">
        <f>'Gols encaixats'!F23</f>
        <v>0</v>
      </c>
      <c r="G23" s="92">
        <f>'Gols encaixats'!G23</f>
        <v>0</v>
      </c>
      <c r="H23" s="137">
        <f>'Gols encaixats'!H23</f>
        <v>0</v>
      </c>
      <c r="I23" s="213">
        <v>21</v>
      </c>
    </row>
    <row r="24" spans="1:9">
      <c r="A24" s="65" t="str">
        <f>'Gols marcats'!A24</f>
        <v>Llíria</v>
      </c>
      <c r="B24" s="112">
        <f>'Gols encaixats'!B24</f>
        <v>0</v>
      </c>
      <c r="C24" s="66">
        <f>'Gols encaixats'!C24</f>
        <v>0</v>
      </c>
      <c r="D24" s="91">
        <f>'Gols encaixats'!D24</f>
        <v>0</v>
      </c>
      <c r="E24" s="90">
        <f>'Gols encaixats'!E24</f>
        <v>0</v>
      </c>
      <c r="F24" s="66">
        <f>'Gols encaixats'!F24</f>
        <v>0</v>
      </c>
      <c r="G24" s="92">
        <f>'Gols encaixats'!G24</f>
        <v>0</v>
      </c>
      <c r="H24" s="137">
        <f>'Gols encaixats'!H24</f>
        <v>0</v>
      </c>
      <c r="I24" s="213">
        <v>22</v>
      </c>
    </row>
    <row r="25" spans="1:9">
      <c r="A25" s="65" t="str">
        <f>'Gols marcats'!A25</f>
        <v>Onda</v>
      </c>
      <c r="B25" s="112">
        <f>'Gols encaixats'!B25</f>
        <v>0</v>
      </c>
      <c r="C25" s="66">
        <f>'Gols encaixats'!C25</f>
        <v>0</v>
      </c>
      <c r="D25" s="91">
        <f>'Gols encaixats'!D25</f>
        <v>0</v>
      </c>
      <c r="E25" s="90">
        <f>'Gols encaixats'!E25</f>
        <v>0</v>
      </c>
      <c r="F25" s="66">
        <f>'Gols encaixats'!F25</f>
        <v>0</v>
      </c>
      <c r="G25" s="92">
        <f>'Gols encaixats'!G25</f>
        <v>0</v>
      </c>
      <c r="H25" s="137">
        <f>'Gols encaixats'!H25</f>
        <v>0</v>
      </c>
      <c r="I25" s="213">
        <v>23</v>
      </c>
    </row>
    <row r="26" spans="1:9">
      <c r="A26" s="65" t="str">
        <f>'Gols marcats'!A26</f>
        <v>Sueca</v>
      </c>
      <c r="B26" s="112">
        <f>'Gols encaixats'!B26</f>
        <v>0</v>
      </c>
      <c r="C26" s="66">
        <f>'Gols encaixats'!C26</f>
        <v>0</v>
      </c>
      <c r="D26" s="91">
        <f>'Gols encaixats'!D26</f>
        <v>0</v>
      </c>
      <c r="E26" s="90">
        <f>'Gols encaixats'!E26</f>
        <v>0</v>
      </c>
      <c r="F26" s="66">
        <f>'Gols encaixats'!F26</f>
        <v>0</v>
      </c>
      <c r="G26" s="92">
        <f>'Gols encaixats'!G26</f>
        <v>0</v>
      </c>
      <c r="H26" s="137">
        <f>'Gols encaixats'!H26</f>
        <v>0</v>
      </c>
      <c r="I26" s="213">
        <v>24</v>
      </c>
    </row>
    <row r="27" spans="1:9">
      <c r="A27" s="65" t="str">
        <f>'Gols marcats'!A27</f>
        <v>Villena</v>
      </c>
      <c r="B27" s="112">
        <f>'Gols encaixats'!B27</f>
        <v>0</v>
      </c>
      <c r="C27" s="66">
        <f>'Gols encaixats'!C27</f>
        <v>0</v>
      </c>
      <c r="D27" s="91">
        <f>'Gols encaixats'!D27</f>
        <v>0</v>
      </c>
      <c r="E27" s="90">
        <f>'Gols encaixats'!E27</f>
        <v>0</v>
      </c>
      <c r="F27" s="66">
        <f>'Gols encaixats'!F27</f>
        <v>0</v>
      </c>
      <c r="G27" s="92">
        <f>'Gols encaixats'!G27</f>
        <v>0</v>
      </c>
      <c r="H27" s="137">
        <f>'Gols encaixats'!H27</f>
        <v>0</v>
      </c>
      <c r="I27" s="213">
        <v>25</v>
      </c>
    </row>
    <row r="28" spans="1:9">
      <c r="A28" s="65" t="str">
        <f>'Gols marcats'!A28</f>
        <v>Alaquàs</v>
      </c>
      <c r="B28" s="112">
        <f>'Gols encaixats'!B28</f>
        <v>0</v>
      </c>
      <c r="C28" s="66">
        <f>'Gols encaixats'!C28</f>
        <v>0</v>
      </c>
      <c r="D28" s="91">
        <f>'Gols encaixats'!D28</f>
        <v>0</v>
      </c>
      <c r="E28" s="90">
        <f>'Gols encaixats'!E28</f>
        <v>0</v>
      </c>
      <c r="F28" s="66">
        <f>'Gols encaixats'!F28</f>
        <v>0</v>
      </c>
      <c r="G28" s="92">
        <f>'Gols encaixats'!G28</f>
        <v>0</v>
      </c>
      <c r="H28" s="137">
        <f>'Gols encaixats'!H28</f>
        <v>0</v>
      </c>
      <c r="I28" s="213">
        <v>26</v>
      </c>
    </row>
    <row r="29" spans="1:9">
      <c r="A29" s="65" t="str">
        <f>'Gols marcats'!A29</f>
        <v>Alberic</v>
      </c>
      <c r="B29" s="112">
        <f>'Gols encaixats'!B29</f>
        <v>0</v>
      </c>
      <c r="C29" s="66">
        <f>'Gols encaixats'!C29</f>
        <v>0</v>
      </c>
      <c r="D29" s="91">
        <f>'Gols encaixats'!D29</f>
        <v>0</v>
      </c>
      <c r="E29" s="90">
        <f>'Gols encaixats'!E29</f>
        <v>0</v>
      </c>
      <c r="F29" s="66">
        <f>'Gols encaixats'!F29</f>
        <v>0</v>
      </c>
      <c r="G29" s="92">
        <f>'Gols encaixats'!G29</f>
        <v>0</v>
      </c>
      <c r="H29" s="137">
        <f>'Gols encaixats'!H29</f>
        <v>0</v>
      </c>
      <c r="I29" s="213">
        <v>27</v>
      </c>
    </row>
    <row r="30" spans="1:9">
      <c r="A30" s="65" t="str">
        <f>'Gols marcats'!A30</f>
        <v>Horadada</v>
      </c>
      <c r="B30" s="112">
        <f>'Gols encaixats'!B30</f>
        <v>0</v>
      </c>
      <c r="C30" s="66">
        <f>'Gols encaixats'!C30</f>
        <v>0</v>
      </c>
      <c r="D30" s="91">
        <f>'Gols encaixats'!D30</f>
        <v>0</v>
      </c>
      <c r="E30" s="90">
        <f>'Gols encaixats'!E30</f>
        <v>0</v>
      </c>
      <c r="F30" s="66">
        <f>'Gols encaixats'!F30</f>
        <v>0</v>
      </c>
      <c r="G30" s="92">
        <f>'Gols encaixats'!G30</f>
        <v>0</v>
      </c>
      <c r="H30" s="137">
        <f>'Gols encaixats'!H30</f>
        <v>0</v>
      </c>
      <c r="I30" s="213">
        <v>28</v>
      </c>
    </row>
    <row r="31" spans="1:9">
      <c r="A31" s="65" t="str">
        <f>'Gols marcats'!A31</f>
        <v>Crevillent</v>
      </c>
      <c r="B31" s="112">
        <f>'Gols encaixats'!B31</f>
        <v>0</v>
      </c>
      <c r="C31" s="66">
        <f>'Gols encaixats'!C31</f>
        <v>0</v>
      </c>
      <c r="D31" s="91">
        <f>'Gols encaixats'!D31</f>
        <v>0</v>
      </c>
      <c r="E31" s="90">
        <f>'Gols encaixats'!E31</f>
        <v>0</v>
      </c>
      <c r="F31" s="66">
        <f>'Gols encaixats'!F31</f>
        <v>0</v>
      </c>
      <c r="G31" s="92">
        <f>'Gols encaixats'!G31</f>
        <v>0</v>
      </c>
      <c r="H31" s="137">
        <f>'Gols encaixats'!H31</f>
        <v>0</v>
      </c>
      <c r="I31" s="213">
        <v>29</v>
      </c>
    </row>
    <row r="32" spans="1:9">
      <c r="A32" s="65" t="str">
        <f>'Gols marcats'!A32</f>
        <v>Oliva</v>
      </c>
      <c r="B32" s="112">
        <f>'Gols encaixats'!B32</f>
        <v>0</v>
      </c>
      <c r="C32" s="66">
        <f>'Gols encaixats'!C32</f>
        <v>0</v>
      </c>
      <c r="D32" s="91">
        <f>'Gols encaixats'!D32</f>
        <v>0</v>
      </c>
      <c r="E32" s="90">
        <f>'Gols encaixats'!E32</f>
        <v>0</v>
      </c>
      <c r="F32" s="66">
        <f>'Gols encaixats'!F32</f>
        <v>0</v>
      </c>
      <c r="G32" s="92">
        <f>'Gols encaixats'!G32</f>
        <v>0</v>
      </c>
      <c r="H32" s="137">
        <f>'Gols encaixats'!H32</f>
        <v>0</v>
      </c>
      <c r="I32" s="213">
        <v>30</v>
      </c>
    </row>
    <row r="33" spans="1:9">
      <c r="A33" s="65" t="str">
        <f>'Gols marcats'!A33</f>
        <v>Ontinyent</v>
      </c>
      <c r="B33" s="112">
        <f>'Gols encaixats'!B33</f>
        <v>0</v>
      </c>
      <c r="C33" s="66">
        <f>'Gols encaixats'!C33</f>
        <v>0</v>
      </c>
      <c r="D33" s="91">
        <f>'Gols encaixats'!D33</f>
        <v>0</v>
      </c>
      <c r="E33" s="90">
        <f>'Gols encaixats'!E33</f>
        <v>0</v>
      </c>
      <c r="F33" s="66">
        <f>'Gols encaixats'!F33</f>
        <v>0</v>
      </c>
      <c r="G33" s="92">
        <f>'Gols encaixats'!G33</f>
        <v>0</v>
      </c>
      <c r="H33" s="137">
        <f>'Gols encaixats'!H33</f>
        <v>0</v>
      </c>
      <c r="I33" s="213">
        <v>31</v>
      </c>
    </row>
    <row r="34" spans="1:9">
      <c r="A34" s="65" t="str">
        <f>'Gols marcats'!A34</f>
        <v>Orihuela</v>
      </c>
      <c r="B34" s="112">
        <f>'Gols encaixats'!B34</f>
        <v>0</v>
      </c>
      <c r="C34" s="66">
        <f>'Gols encaixats'!C34</f>
        <v>0</v>
      </c>
      <c r="D34" s="91">
        <f>'Gols encaixats'!D34</f>
        <v>0</v>
      </c>
      <c r="E34" s="90">
        <f>'Gols encaixats'!E34</f>
        <v>0</v>
      </c>
      <c r="F34" s="66">
        <f>'Gols encaixats'!F34</f>
        <v>0</v>
      </c>
      <c r="G34" s="92">
        <f>'Gols encaixats'!G34</f>
        <v>0</v>
      </c>
      <c r="H34" s="137">
        <f>'Gols encaixats'!H34</f>
        <v>0</v>
      </c>
      <c r="I34" s="213">
        <v>32</v>
      </c>
    </row>
    <row r="35" spans="1:9">
      <c r="A35" s="65" t="str">
        <f>'Gols marcats'!A35</f>
        <v>Utiel</v>
      </c>
      <c r="B35" s="112">
        <f>'Gols encaixats'!B35</f>
        <v>0</v>
      </c>
      <c r="C35" s="66">
        <f>'Gols encaixats'!C35</f>
        <v>0</v>
      </c>
      <c r="D35" s="91">
        <f>'Gols encaixats'!D35</f>
        <v>0</v>
      </c>
      <c r="E35" s="90">
        <f>'Gols encaixats'!E35</f>
        <v>0</v>
      </c>
      <c r="F35" s="66">
        <f>'Gols encaixats'!F35</f>
        <v>0</v>
      </c>
      <c r="G35" s="92">
        <f>'Gols encaixats'!G35</f>
        <v>0</v>
      </c>
      <c r="H35" s="137">
        <f>'Gols encaixats'!H35</f>
        <v>0</v>
      </c>
      <c r="I35" s="213">
        <v>33</v>
      </c>
    </row>
    <row r="36" spans="1:9">
      <c r="A36" s="65" t="str">
        <f>'Gols marcats'!A36</f>
        <v>Calp</v>
      </c>
      <c r="B36" s="112">
        <f>'Gols encaixats'!B36</f>
        <v>0</v>
      </c>
      <c r="C36" s="66">
        <f>'Gols encaixats'!C36</f>
        <v>0</v>
      </c>
      <c r="D36" s="91">
        <f>'Gols encaixats'!D36</f>
        <v>0</v>
      </c>
      <c r="E36" s="90">
        <f>'Gols encaixats'!E36</f>
        <v>0</v>
      </c>
      <c r="F36" s="66">
        <f>'Gols encaixats'!F36</f>
        <v>0</v>
      </c>
      <c r="G36" s="92">
        <f>'Gols encaixats'!G36</f>
        <v>0</v>
      </c>
      <c r="H36" s="137">
        <f>'Gols encaixats'!H36</f>
        <v>0</v>
      </c>
      <c r="I36" s="213">
        <v>34</v>
      </c>
    </row>
    <row r="37" spans="1:9">
      <c r="A37" s="65" t="str">
        <f>'Gols marcats'!A37</f>
        <v>Xàbia</v>
      </c>
      <c r="B37" s="112">
        <f>'Gols encaixats'!B37</f>
        <v>0</v>
      </c>
      <c r="C37" s="66">
        <f>'Gols encaixats'!C37</f>
        <v>0</v>
      </c>
      <c r="D37" s="91">
        <f>'Gols encaixats'!D37</f>
        <v>0</v>
      </c>
      <c r="E37" s="90">
        <f>'Gols encaixats'!E37</f>
        <v>0</v>
      </c>
      <c r="F37" s="66">
        <f>'Gols encaixats'!F37</f>
        <v>0</v>
      </c>
      <c r="G37" s="92">
        <f>'Gols encaixats'!G37</f>
        <v>0</v>
      </c>
      <c r="H37" s="137">
        <f>'Gols encaixats'!H37</f>
        <v>0</v>
      </c>
      <c r="I37" s="213">
        <v>35</v>
      </c>
    </row>
    <row r="38" spans="1:9">
      <c r="A38" s="65" t="str">
        <f>'Gols marcats'!A38</f>
        <v>Pinós</v>
      </c>
      <c r="B38" s="112">
        <f>'Gols encaixats'!B38</f>
        <v>0</v>
      </c>
      <c r="C38" s="66">
        <f>'Gols encaixats'!C38</f>
        <v>0</v>
      </c>
      <c r="D38" s="91">
        <f>'Gols encaixats'!D38</f>
        <v>0</v>
      </c>
      <c r="E38" s="90">
        <f>'Gols encaixats'!E38</f>
        <v>0</v>
      </c>
      <c r="F38" s="66">
        <f>'Gols encaixats'!F38</f>
        <v>0</v>
      </c>
      <c r="G38" s="92">
        <f>'Gols encaixats'!G38</f>
        <v>0</v>
      </c>
      <c r="H38" s="137">
        <f>'Gols encaixats'!H38</f>
        <v>0</v>
      </c>
      <c r="I38" s="213">
        <v>36</v>
      </c>
    </row>
    <row r="39" spans="1:9">
      <c r="A39" s="65" t="str">
        <f>'Gols marcats'!A39</f>
        <v>Eldenc</v>
      </c>
      <c r="B39" s="112">
        <f>'Gols encaixats'!B39</f>
        <v>0</v>
      </c>
      <c r="C39" s="66">
        <f>'Gols encaixats'!C39</f>
        <v>0</v>
      </c>
      <c r="D39" s="91">
        <f>'Gols encaixats'!D39</f>
        <v>0</v>
      </c>
      <c r="E39" s="90">
        <f>'Gols encaixats'!E39</f>
        <v>0</v>
      </c>
      <c r="F39" s="66">
        <f>'Gols encaixats'!F39</f>
        <v>0</v>
      </c>
      <c r="G39" s="92">
        <f>'Gols encaixats'!G39</f>
        <v>0</v>
      </c>
      <c r="H39" s="137">
        <f>'Gols encaixats'!H39</f>
        <v>0</v>
      </c>
      <c r="I39" s="213">
        <v>37</v>
      </c>
    </row>
    <row r="40" spans="1:9">
      <c r="A40" s="65" t="str">
        <f>'Gols marcats'!A40</f>
        <v>Alacant</v>
      </c>
      <c r="B40" s="112">
        <f>'Gols encaixats'!B40</f>
        <v>0</v>
      </c>
      <c r="C40" s="66">
        <f>'Gols encaixats'!C40</f>
        <v>0</v>
      </c>
      <c r="D40" s="91">
        <f>'Gols encaixats'!D40</f>
        <v>0</v>
      </c>
      <c r="E40" s="90">
        <f>'Gols encaixats'!E40</f>
        <v>0</v>
      </c>
      <c r="F40" s="66">
        <f>'Gols encaixats'!F40</f>
        <v>0</v>
      </c>
      <c r="G40" s="92">
        <f>'Gols encaixats'!G40</f>
        <v>0</v>
      </c>
      <c r="H40" s="137">
        <f>'Gols encaixats'!H40</f>
        <v>0</v>
      </c>
      <c r="I40" s="213">
        <v>38</v>
      </c>
    </row>
    <row r="41" spans="1:9">
      <c r="A41" s="65">
        <f>'Gols marcats'!A41</f>
        <v>0</v>
      </c>
      <c r="B41" s="112">
        <f>'Gols encaixats'!B41</f>
        <v>0</v>
      </c>
      <c r="C41" s="66">
        <f>'Gols encaixats'!C41</f>
        <v>0</v>
      </c>
      <c r="D41" s="91">
        <f>'Gols encaixats'!D41</f>
        <v>0</v>
      </c>
      <c r="E41" s="90">
        <f>'Gols encaixats'!E41</f>
        <v>0</v>
      </c>
      <c r="F41" s="66">
        <f>'Gols encaixats'!F41</f>
        <v>0</v>
      </c>
      <c r="G41" s="92">
        <f>'Gols encaixats'!G41</f>
        <v>0</v>
      </c>
      <c r="H41" s="137">
        <f>'Gols encaixats'!H41</f>
        <v>0</v>
      </c>
      <c r="I41" s="213">
        <v>39</v>
      </c>
    </row>
    <row r="42" spans="1:9">
      <c r="A42" s="65">
        <f>'Gols marcats'!A42</f>
        <v>0</v>
      </c>
      <c r="B42" s="112">
        <f>'Gols encaixats'!B42</f>
        <v>0</v>
      </c>
      <c r="C42" s="66">
        <f>'Gols encaixats'!C42</f>
        <v>0</v>
      </c>
      <c r="D42" s="91">
        <f>'Gols encaixats'!D42</f>
        <v>0</v>
      </c>
      <c r="E42" s="90">
        <f>'Gols encaixats'!E42</f>
        <v>0</v>
      </c>
      <c r="F42" s="66">
        <f>'Gols encaixats'!F42</f>
        <v>0</v>
      </c>
      <c r="G42" s="92">
        <f>'Gols encaixats'!G42</f>
        <v>0</v>
      </c>
      <c r="H42" s="137">
        <f>'Gols encaixats'!H42</f>
        <v>0</v>
      </c>
      <c r="I42" s="213">
        <v>40</v>
      </c>
    </row>
    <row r="43" spans="1:9">
      <c r="A43" s="65">
        <f>'Gols marcats'!A43</f>
        <v>0</v>
      </c>
      <c r="B43" s="112">
        <f>'Gols encaixats'!B43</f>
        <v>0</v>
      </c>
      <c r="C43" s="66">
        <f>'Gols encaixats'!C43</f>
        <v>0</v>
      </c>
      <c r="D43" s="91">
        <f>'Gols encaixats'!D43</f>
        <v>0</v>
      </c>
      <c r="E43" s="90">
        <f>'Gols encaixats'!E43</f>
        <v>0</v>
      </c>
      <c r="F43" s="66">
        <f>'Gols encaixats'!F43</f>
        <v>0</v>
      </c>
      <c r="G43" s="92">
        <f>'Gols encaixats'!G43</f>
        <v>0</v>
      </c>
      <c r="H43" s="137">
        <f>'Gols encaixats'!H43</f>
        <v>0</v>
      </c>
      <c r="I43" s="213">
        <v>41</v>
      </c>
    </row>
    <row r="44" spans="1:9">
      <c r="A44" s="65">
        <f>'Gols marcats'!A44</f>
        <v>0</v>
      </c>
      <c r="B44" s="112">
        <f>'Gols encaixats'!B44</f>
        <v>0</v>
      </c>
      <c r="C44" s="66">
        <f>'Gols encaixats'!C44</f>
        <v>0</v>
      </c>
      <c r="D44" s="91">
        <f>'Gols encaixats'!D44</f>
        <v>0</v>
      </c>
      <c r="E44" s="90">
        <f>'Gols encaixats'!E44</f>
        <v>0</v>
      </c>
      <c r="F44" s="66">
        <f>'Gols encaixats'!F44</f>
        <v>0</v>
      </c>
      <c r="G44" s="92">
        <f>'Gols encaixats'!G44</f>
        <v>0</v>
      </c>
      <c r="H44" s="137">
        <f>'Gols encaixats'!H44</f>
        <v>0</v>
      </c>
      <c r="I44" s="213">
        <v>42</v>
      </c>
    </row>
    <row r="45" spans="1:9">
      <c r="A45" s="65">
        <f>'Gols marcats'!A45</f>
        <v>0</v>
      </c>
      <c r="B45" s="112">
        <f>'Gols encaixats'!B45</f>
        <v>0</v>
      </c>
      <c r="C45" s="66">
        <f>'Gols encaixats'!C45</f>
        <v>0</v>
      </c>
      <c r="D45" s="91">
        <f>'Gols encaixats'!D45</f>
        <v>0</v>
      </c>
      <c r="E45" s="90">
        <f>'Gols encaixats'!E45</f>
        <v>0</v>
      </c>
      <c r="F45" s="66">
        <f>'Gols encaixats'!F45</f>
        <v>0</v>
      </c>
      <c r="G45" s="92">
        <f>'Gols encaixats'!G45</f>
        <v>0</v>
      </c>
      <c r="H45" s="137">
        <f>'Gols encaixats'!H45</f>
        <v>0</v>
      </c>
      <c r="I45" s="213">
        <v>1</v>
      </c>
    </row>
    <row r="46" spans="1:9">
      <c r="A46" s="65">
        <f>'Gols marcats'!A46</f>
        <v>0</v>
      </c>
      <c r="B46" s="112">
        <f>'Gols encaixats'!B46</f>
        <v>0</v>
      </c>
      <c r="C46" s="66">
        <f>'Gols encaixats'!C46</f>
        <v>0</v>
      </c>
      <c r="D46" s="91">
        <f>'Gols encaixats'!D46</f>
        <v>0</v>
      </c>
      <c r="E46" s="90">
        <f>'Gols encaixats'!E46</f>
        <v>0</v>
      </c>
      <c r="F46" s="66">
        <f>'Gols encaixats'!F46</f>
        <v>0</v>
      </c>
      <c r="G46" s="92">
        <f>'Gols encaixats'!G46</f>
        <v>0</v>
      </c>
      <c r="H46" s="137">
        <f>'Gols encaixats'!H46</f>
        <v>0</v>
      </c>
      <c r="I46" s="213">
        <v>2</v>
      </c>
    </row>
    <row r="47" spans="1:9">
      <c r="A47" s="65">
        <f>'Gols marcats'!A47</f>
        <v>0</v>
      </c>
      <c r="B47" s="112">
        <f>'Gols encaixats'!B47</f>
        <v>0</v>
      </c>
      <c r="C47" s="66">
        <f>'Gols encaixats'!C47</f>
        <v>0</v>
      </c>
      <c r="D47" s="91">
        <f>'Gols encaixats'!D47</f>
        <v>0</v>
      </c>
      <c r="E47" s="90">
        <f>'Gols encaixats'!E47</f>
        <v>0</v>
      </c>
      <c r="F47" s="66">
        <f>'Gols encaixats'!F47</f>
        <v>0</v>
      </c>
      <c r="G47" s="92">
        <f>'Gols encaixats'!G47</f>
        <v>0</v>
      </c>
      <c r="H47" s="137">
        <f>'Gols encaixats'!H47</f>
        <v>0</v>
      </c>
      <c r="I47" s="213">
        <v>3</v>
      </c>
    </row>
    <row r="48" spans="1:9">
      <c r="A48" s="65" t="str">
        <f>'Gols marcats'!A48</f>
        <v>Mutxamel</v>
      </c>
      <c r="B48" s="112">
        <f>'Gols encaixats'!B48</f>
        <v>0</v>
      </c>
      <c r="C48" s="66">
        <f>'Gols encaixats'!C48</f>
        <v>0</v>
      </c>
      <c r="D48" s="91">
        <f>'Gols encaixats'!D48</f>
        <v>0</v>
      </c>
      <c r="E48" s="90">
        <f>'Gols encaixats'!E48</f>
        <v>0</v>
      </c>
      <c r="F48" s="66">
        <f>'Gols encaixats'!F48</f>
        <v>0</v>
      </c>
      <c r="G48" s="92">
        <f>'Gols encaixats'!G48</f>
        <v>0</v>
      </c>
      <c r="H48" s="137">
        <f>'Gols encaixats'!H48</f>
        <v>0</v>
      </c>
      <c r="I48" s="213">
        <v>4</v>
      </c>
    </row>
    <row r="49" spans="1:14">
      <c r="A49" s="65" t="str">
        <f>'Gols marcats'!A49</f>
        <v>Gandia</v>
      </c>
      <c r="B49" s="112">
        <f>'Gols encaixats'!B49</f>
        <v>0</v>
      </c>
      <c r="C49" s="66">
        <f>'Gols encaixats'!C49</f>
        <v>0</v>
      </c>
      <c r="D49" s="91">
        <f>'Gols encaixats'!D49</f>
        <v>0</v>
      </c>
      <c r="E49" s="90">
        <f>'Gols encaixats'!E49</f>
        <v>0</v>
      </c>
      <c r="F49" s="66">
        <f>'Gols encaixats'!F49</f>
        <v>0</v>
      </c>
      <c r="G49" s="92">
        <f>'Gols encaixats'!G49</f>
        <v>0</v>
      </c>
      <c r="H49" s="137">
        <f>'Gols encaixats'!H49</f>
        <v>0</v>
      </c>
      <c r="I49" s="213">
        <v>5</v>
      </c>
    </row>
    <row r="50" spans="1:14" ht="13.5" thickBot="1">
      <c r="A50" s="65" t="str">
        <f>'Gols marcats'!A50</f>
        <v>Llíria</v>
      </c>
      <c r="B50" s="112">
        <f>'Gols encaixats'!B50</f>
        <v>0</v>
      </c>
      <c r="C50" s="66">
        <f>'Gols encaixats'!C50</f>
        <v>0</v>
      </c>
      <c r="D50" s="91">
        <f>'Gols encaixats'!D50</f>
        <v>0</v>
      </c>
      <c r="E50" s="90">
        <f>'Gols encaixats'!E50</f>
        <v>0</v>
      </c>
      <c r="F50" s="66">
        <f>'Gols encaixats'!F50</f>
        <v>0</v>
      </c>
      <c r="G50" s="92">
        <f>'Gols encaixats'!G50</f>
        <v>0</v>
      </c>
      <c r="H50" s="137">
        <f>'Gols encaixats'!H50</f>
        <v>0</v>
      </c>
      <c r="I50" s="213">
        <v>6</v>
      </c>
    </row>
    <row r="51" spans="1:14" ht="14.25" thickTop="1" thickBot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0</v>
      </c>
      <c r="C53" s="56" t="e">
        <f>(B53/N53)</f>
        <v>#DIV/0!</v>
      </c>
      <c r="D53" s="35">
        <f>SUM(C3:C43)</f>
        <v>0</v>
      </c>
      <c r="E53" s="56" t="e">
        <f>(D53/N53)</f>
        <v>#DIV/0!</v>
      </c>
      <c r="F53" s="35">
        <f>SUM(D3:D43)</f>
        <v>0</v>
      </c>
      <c r="G53" s="57" t="e">
        <f>(F53/N53)</f>
        <v>#DIV/0!</v>
      </c>
      <c r="H53" s="55">
        <f>SUM(E3:E43)</f>
        <v>0</v>
      </c>
      <c r="I53" s="56" t="e">
        <f>(H53/N53)</f>
        <v>#DIV/0!</v>
      </c>
      <c r="J53" s="35">
        <f>SUM(F3:F43)</f>
        <v>0</v>
      </c>
      <c r="K53" s="56" t="e">
        <f>(J53/N53)</f>
        <v>#DIV/0!</v>
      </c>
      <c r="L53" s="35">
        <f>SUM(G3:G43)</f>
        <v>0</v>
      </c>
      <c r="M53" s="57" t="e">
        <f>(L53/N53)</f>
        <v>#DIV/0!</v>
      </c>
      <c r="N53" s="59">
        <f>SUM(H3:H50)</f>
        <v>0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A17" sqref="A17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7" t="s">
        <v>65</v>
      </c>
    </row>
    <row r="3" spans="1:9" ht="13.5" thickTop="1">
      <c r="A3" s="65" t="str">
        <f>'Gols marcats'!A3</f>
        <v>Mutxamel</v>
      </c>
      <c r="B3" s="146">
        <f>'Gols marcats'!B3</f>
        <v>0</v>
      </c>
      <c r="C3" s="66">
        <f>'Gols marcats'!C3</f>
        <v>0</v>
      </c>
      <c r="D3" s="91">
        <f>'Gols marcats'!D3</f>
        <v>0</v>
      </c>
      <c r="E3" s="90">
        <f>'Gols marcats'!E3</f>
        <v>0</v>
      </c>
      <c r="F3" s="66">
        <f>'Gols marcats'!F3</f>
        <v>0</v>
      </c>
      <c r="G3" s="92">
        <f>'Gols marcats'!G3</f>
        <v>0</v>
      </c>
      <c r="H3" s="10">
        <f>SUM(B3:G3)</f>
        <v>0</v>
      </c>
      <c r="I3" s="213">
        <v>1</v>
      </c>
    </row>
    <row r="4" spans="1:9">
      <c r="A4" s="65" t="str">
        <f>'Gols marcats'!A4</f>
        <v>Gandia</v>
      </c>
      <c r="B4" s="214">
        <f>'Gols marcats'!B4</f>
        <v>0</v>
      </c>
      <c r="C4" s="66">
        <f>'Gols marcats'!C4</f>
        <v>0</v>
      </c>
      <c r="D4" s="91">
        <f>'Gols marcats'!D4</f>
        <v>0</v>
      </c>
      <c r="E4" s="90">
        <f>'Gols marcats'!E4</f>
        <v>0</v>
      </c>
      <c r="F4" s="66">
        <f>'Gols marcats'!F4</f>
        <v>0</v>
      </c>
      <c r="G4" s="92">
        <f>'Gols marcats'!G4</f>
        <v>0</v>
      </c>
      <c r="H4" s="10">
        <f t="shared" ref="H4:H50" si="0">SUM(B4:G4)</f>
        <v>0</v>
      </c>
      <c r="I4" s="213">
        <v>2</v>
      </c>
    </row>
    <row r="5" spans="1:9">
      <c r="A5" s="65" t="str">
        <f>'Gols marcats'!A5</f>
        <v>Llíria</v>
      </c>
      <c r="B5" s="214">
        <f>'Gols marcats'!B5</f>
        <v>1</v>
      </c>
      <c r="C5" s="66">
        <f>'Gols marcats'!C5</f>
        <v>0</v>
      </c>
      <c r="D5" s="91">
        <f>'Gols marcats'!D5</f>
        <v>0</v>
      </c>
      <c r="E5" s="90">
        <f>'Gols marcats'!E5</f>
        <v>0</v>
      </c>
      <c r="F5" s="66">
        <f>'Gols marcats'!F5</f>
        <v>0</v>
      </c>
      <c r="G5" s="92">
        <f>'Gols marcats'!G5</f>
        <v>1</v>
      </c>
      <c r="H5" s="10">
        <f t="shared" si="0"/>
        <v>2</v>
      </c>
      <c r="I5" s="213">
        <v>3</v>
      </c>
    </row>
    <row r="6" spans="1:9">
      <c r="A6" s="65" t="str">
        <f>'Gols marcats'!A6</f>
        <v>Onda</v>
      </c>
      <c r="B6" s="214">
        <f>'Gols marcats'!B6</f>
        <v>0</v>
      </c>
      <c r="C6" s="66">
        <f>'Gols marcats'!C6</f>
        <v>0</v>
      </c>
      <c r="D6" s="91">
        <f>'Gols marcats'!D6</f>
        <v>0</v>
      </c>
      <c r="E6" s="90">
        <f>'Gols marcats'!E6</f>
        <v>0</v>
      </c>
      <c r="F6" s="66">
        <f>'Gols marcats'!F6</f>
        <v>0</v>
      </c>
      <c r="G6" s="92">
        <f>'Gols marcats'!G6</f>
        <v>0</v>
      </c>
      <c r="H6" s="10">
        <f t="shared" si="0"/>
        <v>0</v>
      </c>
      <c r="I6" s="213">
        <v>4</v>
      </c>
    </row>
    <row r="7" spans="1:9">
      <c r="A7" s="65" t="str">
        <f>'Gols marcats'!A7</f>
        <v>Sueca</v>
      </c>
      <c r="B7" s="214">
        <f>'Gols marcats'!B7</f>
        <v>0</v>
      </c>
      <c r="C7" s="66">
        <f>'Gols marcats'!C7</f>
        <v>0</v>
      </c>
      <c r="D7" s="91">
        <f>'Gols marcats'!D7</f>
        <v>0</v>
      </c>
      <c r="E7" s="90">
        <f>'Gols marcats'!E7</f>
        <v>0</v>
      </c>
      <c r="F7" s="66">
        <f>'Gols marcats'!F7</f>
        <v>0</v>
      </c>
      <c r="G7" s="92">
        <f>'Gols marcats'!G7</f>
        <v>0</v>
      </c>
      <c r="H7" s="10">
        <f t="shared" si="0"/>
        <v>0</v>
      </c>
      <c r="I7" s="213">
        <v>5</v>
      </c>
    </row>
    <row r="8" spans="1:9">
      <c r="A8" s="65" t="str">
        <f>'Gols marcats'!A8</f>
        <v>Villena</v>
      </c>
      <c r="B8" s="214">
        <f>'Gols marcats'!B8</f>
        <v>0</v>
      </c>
      <c r="C8" s="66">
        <f>'Gols marcats'!C8</f>
        <v>0</v>
      </c>
      <c r="D8" s="91">
        <f>'Gols marcats'!D8</f>
        <v>0</v>
      </c>
      <c r="E8" s="90">
        <f>'Gols marcats'!E8</f>
        <v>0</v>
      </c>
      <c r="F8" s="66">
        <f>'Gols marcats'!F8</f>
        <v>0</v>
      </c>
      <c r="G8" s="92">
        <f>'Gols marcats'!G8</f>
        <v>0</v>
      </c>
      <c r="H8" s="10">
        <f t="shared" si="0"/>
        <v>0</v>
      </c>
      <c r="I8" s="213">
        <v>6</v>
      </c>
    </row>
    <row r="9" spans="1:9" ht="12" customHeight="1">
      <c r="A9" s="65" t="str">
        <f>'Gols marcats'!A9</f>
        <v>Alaquàs</v>
      </c>
      <c r="B9" s="214">
        <f>'Gols marcats'!B9</f>
        <v>0</v>
      </c>
      <c r="C9" s="66">
        <f>'Gols marcats'!C9</f>
        <v>0</v>
      </c>
      <c r="D9" s="91">
        <f>'Gols marcats'!D9</f>
        <v>0</v>
      </c>
      <c r="E9" s="90">
        <f>'Gols marcats'!E9</f>
        <v>0</v>
      </c>
      <c r="F9" s="66">
        <f>'Gols marcats'!F9</f>
        <v>1</v>
      </c>
      <c r="G9" s="92">
        <f>'Gols marcats'!G9</f>
        <v>0</v>
      </c>
      <c r="H9" s="10">
        <f t="shared" si="0"/>
        <v>1</v>
      </c>
      <c r="I9" s="213">
        <v>7</v>
      </c>
    </row>
    <row r="10" spans="1:9">
      <c r="A10" s="65" t="str">
        <f>'Gols marcats'!A10</f>
        <v>Alberic</v>
      </c>
      <c r="B10" s="214">
        <f>'Gols marcats'!B10</f>
        <v>0</v>
      </c>
      <c r="C10" s="66">
        <f>'Gols marcats'!C10</f>
        <v>0</v>
      </c>
      <c r="D10" s="91">
        <f>'Gols marcats'!D10</f>
        <v>1</v>
      </c>
      <c r="E10" s="90">
        <f>'Gols marcats'!E10</f>
        <v>0</v>
      </c>
      <c r="F10" s="66">
        <f>'Gols marcats'!F10</f>
        <v>0</v>
      </c>
      <c r="G10" s="92">
        <f>'Gols marcats'!G10</f>
        <v>0</v>
      </c>
      <c r="H10" s="10">
        <f t="shared" si="0"/>
        <v>1</v>
      </c>
      <c r="I10" s="213">
        <v>8</v>
      </c>
    </row>
    <row r="11" spans="1:9">
      <c r="A11" s="65" t="str">
        <f>'Gols marcats'!A11</f>
        <v>Horadada</v>
      </c>
      <c r="B11" s="214">
        <f>'Gols marcats'!B11</f>
        <v>1</v>
      </c>
      <c r="C11" s="66">
        <f>'Gols marcats'!C11</f>
        <v>0</v>
      </c>
      <c r="D11" s="91">
        <f>'Gols marcats'!D11</f>
        <v>1</v>
      </c>
      <c r="E11" s="90">
        <f>'Gols marcats'!E11</f>
        <v>0</v>
      </c>
      <c r="F11" s="66">
        <f>'Gols marcats'!F11</f>
        <v>0</v>
      </c>
      <c r="G11" s="92">
        <f>'Gols marcats'!G11</f>
        <v>0</v>
      </c>
      <c r="H11" s="10">
        <f t="shared" si="0"/>
        <v>2</v>
      </c>
      <c r="I11" s="213">
        <v>9</v>
      </c>
    </row>
    <row r="12" spans="1:9">
      <c r="A12" s="65" t="str">
        <f>'Gols marcats'!A12</f>
        <v>Crevillent</v>
      </c>
      <c r="B12" s="214">
        <f>'Gols marcats'!B12</f>
        <v>0</v>
      </c>
      <c r="C12" s="66">
        <f>'Gols marcats'!C12</f>
        <v>0</v>
      </c>
      <c r="D12" s="91">
        <f>'Gols marcats'!D12</f>
        <v>0</v>
      </c>
      <c r="E12" s="90">
        <f>'Gols marcats'!E12</f>
        <v>0</v>
      </c>
      <c r="F12" s="66">
        <f>'Gols marcats'!F12</f>
        <v>0</v>
      </c>
      <c r="G12" s="92">
        <f>'Gols marcats'!G12</f>
        <v>1</v>
      </c>
      <c r="H12" s="10">
        <f t="shared" si="0"/>
        <v>1</v>
      </c>
      <c r="I12" s="213">
        <v>10</v>
      </c>
    </row>
    <row r="13" spans="1:9" ht="12" customHeight="1">
      <c r="A13" s="65" t="str">
        <f>'Gols marcats'!A13</f>
        <v>Oliva</v>
      </c>
      <c r="B13" s="214">
        <f>'Gols marcats'!B13</f>
        <v>1</v>
      </c>
      <c r="C13" s="66">
        <f>'Gols marcats'!C13</f>
        <v>0</v>
      </c>
      <c r="D13" s="91">
        <f>'Gols marcats'!D13</f>
        <v>0</v>
      </c>
      <c r="E13" s="90">
        <f>'Gols marcats'!E13</f>
        <v>0</v>
      </c>
      <c r="F13" s="66">
        <f>'Gols marcats'!F13</f>
        <v>0</v>
      </c>
      <c r="G13" s="92">
        <f>'Gols marcats'!G13</f>
        <v>0</v>
      </c>
      <c r="H13" s="10">
        <f t="shared" si="0"/>
        <v>1</v>
      </c>
      <c r="I13" s="213">
        <v>11</v>
      </c>
    </row>
    <row r="14" spans="1:9">
      <c r="A14" s="65" t="str">
        <f>'Gols marcats'!A14</f>
        <v>Ontinyent</v>
      </c>
      <c r="B14" s="214">
        <f>'Gols marcats'!B14</f>
        <v>0</v>
      </c>
      <c r="C14" s="66">
        <f>'Gols marcats'!C14</f>
        <v>0</v>
      </c>
      <c r="D14" s="91">
        <f>'Gols marcats'!D14</f>
        <v>0</v>
      </c>
      <c r="E14" s="90">
        <f>'Gols marcats'!E14</f>
        <v>0</v>
      </c>
      <c r="F14" s="66">
        <f>'Gols marcats'!F14</f>
        <v>0</v>
      </c>
      <c r="G14" s="92">
        <f>'Gols marcats'!G14</f>
        <v>0</v>
      </c>
      <c r="H14" s="10">
        <f t="shared" si="0"/>
        <v>0</v>
      </c>
      <c r="I14" s="213">
        <v>12</v>
      </c>
    </row>
    <row r="15" spans="1:9">
      <c r="A15" s="65" t="str">
        <f>'Gols marcats'!A15</f>
        <v>Orihuela</v>
      </c>
      <c r="B15" s="214">
        <f>'Gols marcats'!B15</f>
        <v>0</v>
      </c>
      <c r="C15" s="66">
        <f>'Gols marcats'!C15</f>
        <v>1</v>
      </c>
      <c r="D15" s="91">
        <f>'Gols marcats'!D15</f>
        <v>1</v>
      </c>
      <c r="E15" s="90">
        <f>'Gols marcats'!E15</f>
        <v>2</v>
      </c>
      <c r="F15" s="66">
        <f>'Gols marcats'!F15</f>
        <v>0</v>
      </c>
      <c r="G15" s="92">
        <f>'Gols marcats'!G15</f>
        <v>0</v>
      </c>
      <c r="H15" s="10">
        <f t="shared" si="0"/>
        <v>4</v>
      </c>
      <c r="I15" s="213">
        <v>13</v>
      </c>
    </row>
    <row r="16" spans="1:9">
      <c r="A16" s="65" t="str">
        <f>'Gols marcats'!A16</f>
        <v>Utiel</v>
      </c>
      <c r="B16" s="214">
        <f>'Gols marcats'!B16</f>
        <v>0</v>
      </c>
      <c r="C16" s="66">
        <f>'Gols marcats'!C16</f>
        <v>0</v>
      </c>
      <c r="D16" s="91">
        <f>'Gols marcats'!D16</f>
        <v>0</v>
      </c>
      <c r="E16" s="90">
        <f>'Gols marcats'!E16</f>
        <v>0</v>
      </c>
      <c r="F16" s="66">
        <f>'Gols marcats'!F16</f>
        <v>0</v>
      </c>
      <c r="G16" s="92">
        <f>'Gols marcats'!G16</f>
        <v>0</v>
      </c>
      <c r="H16" s="10">
        <f t="shared" si="0"/>
        <v>0</v>
      </c>
      <c r="I16" s="213">
        <v>14</v>
      </c>
    </row>
    <row r="17" spans="1:9">
      <c r="A17" s="65" t="str">
        <f>'Gols marcats'!A17</f>
        <v>Calp</v>
      </c>
      <c r="B17" s="214">
        <f>'Gols marcats'!B17</f>
        <v>0</v>
      </c>
      <c r="C17" s="66">
        <f>'Gols marcats'!C17</f>
        <v>1</v>
      </c>
      <c r="D17" s="91">
        <f>'Gols marcats'!D17</f>
        <v>2</v>
      </c>
      <c r="E17" s="90">
        <f>'Gols marcats'!E17</f>
        <v>0</v>
      </c>
      <c r="F17" s="66">
        <f>'Gols marcats'!F17</f>
        <v>0</v>
      </c>
      <c r="G17" s="92">
        <f>'Gols marcats'!G17</f>
        <v>0</v>
      </c>
      <c r="H17" s="10">
        <f t="shared" si="0"/>
        <v>3</v>
      </c>
      <c r="I17" s="213">
        <v>15</v>
      </c>
    </row>
    <row r="18" spans="1:9">
      <c r="A18" s="65" t="str">
        <f>'Gols marcats'!A18</f>
        <v>Xàbia</v>
      </c>
      <c r="B18" s="214">
        <f>'Gols marcats'!B18</f>
        <v>0</v>
      </c>
      <c r="C18" s="66">
        <f>'Gols marcats'!C18</f>
        <v>0</v>
      </c>
      <c r="D18" s="91">
        <f>'Gols marcats'!D18</f>
        <v>0</v>
      </c>
      <c r="E18" s="90">
        <f>'Gols marcats'!E18</f>
        <v>0</v>
      </c>
      <c r="F18" s="66">
        <f>'Gols marcats'!F18</f>
        <v>0</v>
      </c>
      <c r="G18" s="92">
        <f>'Gols marcats'!G18</f>
        <v>0</v>
      </c>
      <c r="H18" s="10">
        <f t="shared" si="0"/>
        <v>0</v>
      </c>
      <c r="I18" s="213">
        <v>16</v>
      </c>
    </row>
    <row r="19" spans="1:9">
      <c r="A19" s="65" t="str">
        <f>'Gols marcats'!A19</f>
        <v>Pinós</v>
      </c>
      <c r="B19" s="214">
        <f>'Gols marcats'!B19</f>
        <v>0</v>
      </c>
      <c r="C19" s="66">
        <f>'Gols marcats'!C19</f>
        <v>1</v>
      </c>
      <c r="D19" s="91">
        <f>'Gols marcats'!D19</f>
        <v>0</v>
      </c>
      <c r="E19" s="90">
        <f>'Gols marcats'!E19</f>
        <v>0</v>
      </c>
      <c r="F19" s="66">
        <f>'Gols marcats'!F19</f>
        <v>0</v>
      </c>
      <c r="G19" s="92">
        <f>'Gols marcats'!G19</f>
        <v>0</v>
      </c>
      <c r="H19" s="10">
        <f t="shared" si="0"/>
        <v>1</v>
      </c>
      <c r="I19" s="213">
        <v>17</v>
      </c>
    </row>
    <row r="20" spans="1:9">
      <c r="A20" s="65" t="str">
        <f>'Gols marcats'!A20</f>
        <v>Eldenc</v>
      </c>
      <c r="B20" s="214">
        <f>'Gols marcats'!B20</f>
        <v>0</v>
      </c>
      <c r="C20" s="66">
        <f>'Gols marcats'!C20</f>
        <v>0</v>
      </c>
      <c r="D20" s="91">
        <f>'Gols marcats'!D20</f>
        <v>0</v>
      </c>
      <c r="E20" s="90">
        <f>'Gols marcats'!E20</f>
        <v>0</v>
      </c>
      <c r="F20" s="66">
        <f>'Gols marcats'!F20</f>
        <v>0</v>
      </c>
      <c r="G20" s="92">
        <f>'Gols marcats'!G20</f>
        <v>0</v>
      </c>
      <c r="H20" s="10">
        <f t="shared" si="0"/>
        <v>0</v>
      </c>
      <c r="I20" s="213">
        <v>18</v>
      </c>
    </row>
    <row r="21" spans="1:9">
      <c r="A21" s="65" t="str">
        <f>'Gols marcats'!A21</f>
        <v>Alacant</v>
      </c>
      <c r="B21" s="214">
        <f>'Gols marcats'!B21</f>
        <v>0</v>
      </c>
      <c r="C21" s="66">
        <f>'Gols marcats'!C21</f>
        <v>0</v>
      </c>
      <c r="D21" s="91">
        <f>'Gols marcats'!D21</f>
        <v>0</v>
      </c>
      <c r="E21" s="90">
        <f>'Gols marcats'!E21</f>
        <v>0</v>
      </c>
      <c r="F21" s="66">
        <f>'Gols marcats'!F21</f>
        <v>0</v>
      </c>
      <c r="G21" s="92">
        <f>'Gols marcats'!G21</f>
        <v>0</v>
      </c>
      <c r="H21" s="10">
        <f t="shared" si="0"/>
        <v>0</v>
      </c>
      <c r="I21" s="213">
        <v>19</v>
      </c>
    </row>
    <row r="22" spans="1:9">
      <c r="A22" s="65" t="str">
        <f>'Gols marcats'!A22</f>
        <v>Mutxamel</v>
      </c>
      <c r="B22" s="214">
        <f>'Gols marcats'!B22</f>
        <v>0</v>
      </c>
      <c r="C22" s="66">
        <f>'Gols marcats'!C22</f>
        <v>0</v>
      </c>
      <c r="D22" s="91">
        <f>'Gols marcats'!D22</f>
        <v>0</v>
      </c>
      <c r="E22" s="90">
        <f>'Gols marcats'!E22</f>
        <v>0</v>
      </c>
      <c r="F22" s="66">
        <f>'Gols marcats'!F22</f>
        <v>0</v>
      </c>
      <c r="G22" s="92">
        <f>'Gols marcats'!G22</f>
        <v>0</v>
      </c>
      <c r="H22" s="10">
        <f t="shared" si="0"/>
        <v>0</v>
      </c>
      <c r="I22" s="213">
        <v>20</v>
      </c>
    </row>
    <row r="23" spans="1:9">
      <c r="A23" s="65" t="str">
        <f>'Gols marcats'!A23</f>
        <v>Gandia</v>
      </c>
      <c r="B23" s="214">
        <f>'Gols marcats'!B23</f>
        <v>1</v>
      </c>
      <c r="C23" s="66">
        <f>'Gols marcats'!C23</f>
        <v>0</v>
      </c>
      <c r="D23" s="91">
        <f>'Gols marcats'!D23</f>
        <v>0</v>
      </c>
      <c r="E23" s="90">
        <f>'Gols marcats'!E23</f>
        <v>0</v>
      </c>
      <c r="F23" s="66">
        <f>'Gols marcats'!F23</f>
        <v>0</v>
      </c>
      <c r="G23" s="92">
        <f>'Gols marcats'!G23</f>
        <v>0</v>
      </c>
      <c r="H23" s="10">
        <f t="shared" si="0"/>
        <v>1</v>
      </c>
      <c r="I23" s="213">
        <v>21</v>
      </c>
    </row>
    <row r="24" spans="1:9">
      <c r="A24" s="65" t="str">
        <f>'Gols marcats'!A24</f>
        <v>Llíria</v>
      </c>
      <c r="B24" s="214">
        <f>'Gols marcats'!B24</f>
        <v>1</v>
      </c>
      <c r="C24" s="66">
        <f>'Gols marcats'!C24</f>
        <v>0</v>
      </c>
      <c r="D24" s="91">
        <f>'Gols marcats'!D24</f>
        <v>0</v>
      </c>
      <c r="E24" s="90">
        <f>'Gols marcats'!E24</f>
        <v>1</v>
      </c>
      <c r="F24" s="66">
        <f>'Gols marcats'!F24</f>
        <v>0</v>
      </c>
      <c r="G24" s="92">
        <f>'Gols marcats'!G24</f>
        <v>0</v>
      </c>
      <c r="H24" s="10">
        <f t="shared" si="0"/>
        <v>2</v>
      </c>
      <c r="I24" s="213">
        <v>22</v>
      </c>
    </row>
    <row r="25" spans="1:9">
      <c r="A25" s="65" t="str">
        <f>'Gols marcats'!A25</f>
        <v>Onda</v>
      </c>
      <c r="B25" s="214">
        <f>'Gols marcats'!B25</f>
        <v>0</v>
      </c>
      <c r="C25" s="66">
        <f>'Gols marcats'!C25</f>
        <v>0</v>
      </c>
      <c r="D25" s="91">
        <f>'Gols marcats'!D25</f>
        <v>0</v>
      </c>
      <c r="E25" s="90">
        <f>'Gols marcats'!E25</f>
        <v>0</v>
      </c>
      <c r="F25" s="66">
        <f>'Gols marcats'!F25</f>
        <v>0</v>
      </c>
      <c r="G25" s="92">
        <f>'Gols marcats'!G25</f>
        <v>0</v>
      </c>
      <c r="H25" s="10">
        <f t="shared" si="0"/>
        <v>0</v>
      </c>
      <c r="I25" s="213">
        <v>23</v>
      </c>
    </row>
    <row r="26" spans="1:9">
      <c r="A26" s="65" t="str">
        <f>'Gols marcats'!A26</f>
        <v>Sueca</v>
      </c>
      <c r="B26" s="214">
        <f>'Gols marcats'!B26</f>
        <v>1</v>
      </c>
      <c r="C26" s="66">
        <f>'Gols marcats'!C26</f>
        <v>0</v>
      </c>
      <c r="D26" s="91">
        <f>'Gols marcats'!D26</f>
        <v>0</v>
      </c>
      <c r="E26" s="90">
        <f>'Gols marcats'!E26</f>
        <v>0</v>
      </c>
      <c r="F26" s="66">
        <f>'Gols marcats'!F26</f>
        <v>0</v>
      </c>
      <c r="G26" s="92">
        <f>'Gols marcats'!G26</f>
        <v>0</v>
      </c>
      <c r="H26" s="10">
        <f t="shared" si="0"/>
        <v>1</v>
      </c>
      <c r="I26" s="213">
        <v>24</v>
      </c>
    </row>
    <row r="27" spans="1:9">
      <c r="A27" s="65" t="str">
        <f>'Gols marcats'!A27</f>
        <v>Villena</v>
      </c>
      <c r="B27" s="214">
        <f>'Gols marcats'!B27</f>
        <v>0</v>
      </c>
      <c r="C27" s="66">
        <f>'Gols marcats'!C27</f>
        <v>0</v>
      </c>
      <c r="D27" s="91">
        <f>'Gols marcats'!D27</f>
        <v>0</v>
      </c>
      <c r="E27" s="90">
        <f>'Gols marcats'!E27</f>
        <v>0</v>
      </c>
      <c r="F27" s="66">
        <f>'Gols marcats'!F27</f>
        <v>0</v>
      </c>
      <c r="G27" s="92">
        <f>'Gols marcats'!G27</f>
        <v>0</v>
      </c>
      <c r="H27" s="10">
        <f t="shared" si="0"/>
        <v>0</v>
      </c>
      <c r="I27" s="213">
        <v>25</v>
      </c>
    </row>
    <row r="28" spans="1:9">
      <c r="A28" s="65" t="str">
        <f>'Gols marcats'!A28</f>
        <v>Alaquàs</v>
      </c>
      <c r="B28" s="214">
        <f>'Gols marcats'!B28</f>
        <v>0</v>
      </c>
      <c r="C28" s="66">
        <f>'Gols marcats'!C28</f>
        <v>0</v>
      </c>
      <c r="D28" s="91">
        <f>'Gols marcats'!D28</f>
        <v>0</v>
      </c>
      <c r="E28" s="90">
        <f>'Gols marcats'!E28</f>
        <v>0</v>
      </c>
      <c r="F28" s="66">
        <f>'Gols marcats'!F28</f>
        <v>1</v>
      </c>
      <c r="G28" s="92">
        <f>'Gols marcats'!G28</f>
        <v>0</v>
      </c>
      <c r="H28" s="10">
        <f t="shared" si="0"/>
        <v>1</v>
      </c>
      <c r="I28" s="213">
        <v>26</v>
      </c>
    </row>
    <row r="29" spans="1:9">
      <c r="A29" s="65" t="str">
        <f>'Gols marcats'!A29</f>
        <v>Alberic</v>
      </c>
      <c r="B29" s="214">
        <f>'Gols marcats'!B29</f>
        <v>0</v>
      </c>
      <c r="C29" s="66">
        <f>'Gols marcats'!C29</f>
        <v>0</v>
      </c>
      <c r="D29" s="91">
        <f>'Gols marcats'!D29</f>
        <v>0</v>
      </c>
      <c r="E29" s="90">
        <f>'Gols marcats'!E29</f>
        <v>0</v>
      </c>
      <c r="F29" s="66">
        <f>'Gols marcats'!F29</f>
        <v>0</v>
      </c>
      <c r="G29" s="92">
        <f>'Gols marcats'!G29</f>
        <v>0</v>
      </c>
      <c r="H29" s="10">
        <f t="shared" si="0"/>
        <v>0</v>
      </c>
      <c r="I29" s="213">
        <v>27</v>
      </c>
    </row>
    <row r="30" spans="1:9">
      <c r="A30" s="65" t="str">
        <f>'Gols marcats'!A30</f>
        <v>Horadada</v>
      </c>
      <c r="B30" s="214">
        <f>'Gols marcats'!B30</f>
        <v>0</v>
      </c>
      <c r="C30" s="66">
        <f>'Gols marcats'!C30</f>
        <v>0</v>
      </c>
      <c r="D30" s="91">
        <f>'Gols marcats'!D30</f>
        <v>0</v>
      </c>
      <c r="E30" s="90">
        <f>'Gols marcats'!E30</f>
        <v>0</v>
      </c>
      <c r="F30" s="66">
        <f>'Gols marcats'!F30</f>
        <v>1</v>
      </c>
      <c r="G30" s="92">
        <f>'Gols marcats'!G30</f>
        <v>0</v>
      </c>
      <c r="H30" s="10">
        <f t="shared" si="0"/>
        <v>1</v>
      </c>
      <c r="I30" s="213">
        <v>28</v>
      </c>
    </row>
    <row r="31" spans="1:9">
      <c r="A31" s="65" t="str">
        <f>'Gols marcats'!A31</f>
        <v>Crevillent</v>
      </c>
      <c r="B31" s="214">
        <f>'Gols marcats'!B31</f>
        <v>0</v>
      </c>
      <c r="C31" s="66">
        <f>'Gols marcats'!C31</f>
        <v>0</v>
      </c>
      <c r="D31" s="91">
        <f>'Gols marcats'!D31</f>
        <v>0</v>
      </c>
      <c r="E31" s="90">
        <f>'Gols marcats'!E31</f>
        <v>0</v>
      </c>
      <c r="F31" s="66">
        <f>'Gols marcats'!F31</f>
        <v>0</v>
      </c>
      <c r="G31" s="92">
        <f>'Gols marcats'!G31</f>
        <v>0</v>
      </c>
      <c r="H31" s="10">
        <f t="shared" si="0"/>
        <v>0</v>
      </c>
      <c r="I31" s="213">
        <v>29</v>
      </c>
    </row>
    <row r="32" spans="1:9">
      <c r="A32" s="65" t="str">
        <f>'Gols marcats'!A32</f>
        <v>Oliva</v>
      </c>
      <c r="B32" s="214">
        <f>'Gols marcats'!B32</f>
        <v>1</v>
      </c>
      <c r="C32" s="66">
        <f>'Gols marcats'!C32</f>
        <v>0</v>
      </c>
      <c r="D32" s="91">
        <f>'Gols marcats'!D32</f>
        <v>0</v>
      </c>
      <c r="E32" s="90">
        <f>'Gols marcats'!E32</f>
        <v>0</v>
      </c>
      <c r="F32" s="66">
        <f>'Gols marcats'!F32</f>
        <v>0</v>
      </c>
      <c r="G32" s="92">
        <f>'Gols marcats'!G32</f>
        <v>0</v>
      </c>
      <c r="H32" s="10">
        <f t="shared" si="0"/>
        <v>1</v>
      </c>
      <c r="I32" s="213">
        <v>30</v>
      </c>
    </row>
    <row r="33" spans="1:9">
      <c r="A33" s="65" t="str">
        <f>'Gols marcats'!A33</f>
        <v>Ontinyent</v>
      </c>
      <c r="B33" s="214">
        <f>'Gols marcats'!B33</f>
        <v>0</v>
      </c>
      <c r="C33" s="66">
        <f>'Gols marcats'!C33</f>
        <v>0</v>
      </c>
      <c r="D33" s="91">
        <f>'Gols marcats'!D33</f>
        <v>0</v>
      </c>
      <c r="E33" s="90">
        <f>'Gols marcats'!E33</f>
        <v>1</v>
      </c>
      <c r="F33" s="66">
        <f>'Gols marcats'!F33</f>
        <v>0</v>
      </c>
      <c r="G33" s="92">
        <f>'Gols marcats'!G33</f>
        <v>0</v>
      </c>
      <c r="H33" s="10">
        <f t="shared" si="0"/>
        <v>1</v>
      </c>
      <c r="I33" s="213">
        <v>31</v>
      </c>
    </row>
    <row r="34" spans="1:9">
      <c r="A34" s="65" t="str">
        <f>'Gols marcats'!A34</f>
        <v>Orihuela</v>
      </c>
      <c r="B34" s="214">
        <f>'Gols marcats'!B34</f>
        <v>0</v>
      </c>
      <c r="C34" s="66">
        <f>'Gols marcats'!C34</f>
        <v>0</v>
      </c>
      <c r="D34" s="91">
        <f>'Gols marcats'!D34</f>
        <v>0</v>
      </c>
      <c r="E34" s="90">
        <f>'Gols marcats'!E34</f>
        <v>0</v>
      </c>
      <c r="F34" s="66">
        <f>'Gols marcats'!F34</f>
        <v>0</v>
      </c>
      <c r="G34" s="92">
        <f>'Gols marcats'!G34</f>
        <v>0</v>
      </c>
      <c r="H34" s="10">
        <f t="shared" si="0"/>
        <v>0</v>
      </c>
      <c r="I34" s="213">
        <v>32</v>
      </c>
    </row>
    <row r="35" spans="1:9">
      <c r="A35" s="65" t="str">
        <f>'Gols marcats'!A35</f>
        <v>Utiel</v>
      </c>
      <c r="B35" s="214">
        <f>'Gols marcats'!B35</f>
        <v>0</v>
      </c>
      <c r="C35" s="66">
        <f>'Gols marcats'!C35</f>
        <v>0</v>
      </c>
      <c r="D35" s="91">
        <f>'Gols marcats'!D35</f>
        <v>0</v>
      </c>
      <c r="E35" s="90">
        <f>'Gols marcats'!E35</f>
        <v>0</v>
      </c>
      <c r="F35" s="66">
        <f>'Gols marcats'!F35</f>
        <v>0</v>
      </c>
      <c r="G35" s="92">
        <f>'Gols marcats'!G35</f>
        <v>0</v>
      </c>
      <c r="H35" s="10">
        <f t="shared" si="0"/>
        <v>0</v>
      </c>
      <c r="I35" s="213">
        <v>33</v>
      </c>
    </row>
    <row r="36" spans="1:9">
      <c r="A36" s="65" t="str">
        <f>'Gols marcats'!A36</f>
        <v>Calp</v>
      </c>
      <c r="B36" s="214">
        <f>'Gols marcats'!B36</f>
        <v>0</v>
      </c>
      <c r="C36" s="66">
        <f>'Gols marcats'!C36</f>
        <v>0</v>
      </c>
      <c r="D36" s="91">
        <f>'Gols marcats'!D36</f>
        <v>0</v>
      </c>
      <c r="E36" s="90">
        <f>'Gols marcats'!E36</f>
        <v>0</v>
      </c>
      <c r="F36" s="66">
        <f>'Gols marcats'!F36</f>
        <v>0</v>
      </c>
      <c r="G36" s="92">
        <f>'Gols marcats'!G36</f>
        <v>0</v>
      </c>
      <c r="H36" s="10">
        <f t="shared" si="0"/>
        <v>0</v>
      </c>
      <c r="I36" s="213">
        <v>34</v>
      </c>
    </row>
    <row r="37" spans="1:9">
      <c r="A37" s="65" t="str">
        <f>'Gols marcats'!A37</f>
        <v>Xàbia</v>
      </c>
      <c r="B37" s="214">
        <f>'Gols marcats'!B37</f>
        <v>0</v>
      </c>
      <c r="C37" s="66">
        <f>'Gols marcats'!C37</f>
        <v>0</v>
      </c>
      <c r="D37" s="91">
        <f>'Gols marcats'!D37</f>
        <v>0</v>
      </c>
      <c r="E37" s="90">
        <f>'Gols marcats'!E37</f>
        <v>0</v>
      </c>
      <c r="F37" s="66">
        <f>'Gols marcats'!F37</f>
        <v>0</v>
      </c>
      <c r="G37" s="92">
        <f>'Gols marcats'!G37</f>
        <v>0</v>
      </c>
      <c r="H37" s="10">
        <f t="shared" si="0"/>
        <v>0</v>
      </c>
      <c r="I37" s="213">
        <v>35</v>
      </c>
    </row>
    <row r="38" spans="1:9">
      <c r="A38" s="65" t="str">
        <f>'Gols marcats'!A38</f>
        <v>Pinós</v>
      </c>
      <c r="B38" s="214">
        <f>'Gols marcats'!B38</f>
        <v>0</v>
      </c>
      <c r="C38" s="66">
        <f>'Gols marcats'!C38</f>
        <v>0</v>
      </c>
      <c r="D38" s="91">
        <f>'Gols marcats'!D38</f>
        <v>0</v>
      </c>
      <c r="E38" s="90">
        <f>'Gols marcats'!E38</f>
        <v>0</v>
      </c>
      <c r="F38" s="66">
        <f>'Gols marcats'!F38</f>
        <v>0</v>
      </c>
      <c r="G38" s="92">
        <f>'Gols marcats'!G38</f>
        <v>0</v>
      </c>
      <c r="H38" s="10">
        <f t="shared" si="0"/>
        <v>0</v>
      </c>
      <c r="I38" s="213">
        <v>36</v>
      </c>
    </row>
    <row r="39" spans="1:9">
      <c r="A39" s="65" t="str">
        <f>'Gols marcats'!A39</f>
        <v>Eldenc</v>
      </c>
      <c r="B39" s="214">
        <f>'Gols marcats'!B39</f>
        <v>0</v>
      </c>
      <c r="C39" s="66">
        <f>'Gols marcats'!C39</f>
        <v>0</v>
      </c>
      <c r="D39" s="91">
        <f>'Gols marcats'!D39</f>
        <v>1</v>
      </c>
      <c r="E39" s="90">
        <f>'Gols marcats'!E39</f>
        <v>0</v>
      </c>
      <c r="F39" s="66">
        <f>'Gols marcats'!F39</f>
        <v>0</v>
      </c>
      <c r="G39" s="92">
        <f>'Gols marcats'!G39</f>
        <v>0</v>
      </c>
      <c r="H39" s="10">
        <f t="shared" si="0"/>
        <v>1</v>
      </c>
      <c r="I39" s="213">
        <v>37</v>
      </c>
    </row>
    <row r="40" spans="1:9">
      <c r="A40" s="65" t="str">
        <f>'Gols marcats'!A40</f>
        <v>Alacant</v>
      </c>
      <c r="B40" s="214">
        <f>'Gols marcats'!B40</f>
        <v>0</v>
      </c>
      <c r="C40" s="66">
        <f>'Gols marcats'!C40</f>
        <v>0</v>
      </c>
      <c r="D40" s="91">
        <f>'Gols marcats'!D40</f>
        <v>0</v>
      </c>
      <c r="E40" s="90">
        <f>'Gols marcats'!E40</f>
        <v>0</v>
      </c>
      <c r="F40" s="66">
        <f>'Gols marcats'!F40</f>
        <v>0</v>
      </c>
      <c r="G40" s="92">
        <f>'Gols marcats'!G40</f>
        <v>1</v>
      </c>
      <c r="H40" s="10">
        <f t="shared" si="0"/>
        <v>1</v>
      </c>
      <c r="I40" s="213">
        <v>38</v>
      </c>
    </row>
    <row r="41" spans="1:9">
      <c r="A41" s="65">
        <f>'Gols marcats'!A41</f>
        <v>0</v>
      </c>
      <c r="B41" s="214">
        <f>'Gols marcats'!B41</f>
        <v>0</v>
      </c>
      <c r="C41" s="66">
        <f>'Gols marcats'!C41</f>
        <v>0</v>
      </c>
      <c r="D41" s="91">
        <f>'Gols marcats'!D41</f>
        <v>0</v>
      </c>
      <c r="E41" s="90">
        <f>'Gols marcats'!E41</f>
        <v>0</v>
      </c>
      <c r="F41" s="66">
        <f>'Gols marcats'!F41</f>
        <v>0</v>
      </c>
      <c r="G41" s="92">
        <f>'Gols marcats'!G41</f>
        <v>0</v>
      </c>
      <c r="H41" s="10">
        <f t="shared" si="0"/>
        <v>0</v>
      </c>
      <c r="I41" s="213">
        <v>39</v>
      </c>
    </row>
    <row r="42" spans="1:9">
      <c r="A42" s="65">
        <f>'Gols marcats'!A42</f>
        <v>0</v>
      </c>
      <c r="B42" s="214">
        <f>'Gols marcats'!B42</f>
        <v>0</v>
      </c>
      <c r="C42" s="66">
        <f>'Gols marcats'!C42</f>
        <v>0</v>
      </c>
      <c r="D42" s="91">
        <f>'Gols marcats'!D42</f>
        <v>0</v>
      </c>
      <c r="E42" s="90">
        <f>'Gols marcats'!E42</f>
        <v>0</v>
      </c>
      <c r="F42" s="66">
        <f>'Gols marcats'!F42</f>
        <v>0</v>
      </c>
      <c r="G42" s="92">
        <f>'Gols marcats'!G42</f>
        <v>0</v>
      </c>
      <c r="H42" s="10">
        <f t="shared" si="0"/>
        <v>0</v>
      </c>
      <c r="I42" s="213">
        <v>40</v>
      </c>
    </row>
    <row r="43" spans="1:9">
      <c r="A43" s="65">
        <f>'Gols marcats'!A43</f>
        <v>0</v>
      </c>
      <c r="B43" s="214">
        <f>'Gols marcats'!B43</f>
        <v>0</v>
      </c>
      <c r="C43" s="66">
        <f>'Gols marcats'!C43</f>
        <v>0</v>
      </c>
      <c r="D43" s="91">
        <f>'Gols marcats'!D43</f>
        <v>0</v>
      </c>
      <c r="E43" s="90">
        <f>'Gols marcats'!E43</f>
        <v>0</v>
      </c>
      <c r="F43" s="66">
        <f>'Gols marcats'!F43</f>
        <v>0</v>
      </c>
      <c r="G43" s="92">
        <f>'Gols marcats'!G43</f>
        <v>0</v>
      </c>
      <c r="H43" s="10">
        <f t="shared" si="0"/>
        <v>0</v>
      </c>
      <c r="I43" s="213">
        <v>41</v>
      </c>
    </row>
    <row r="44" spans="1:9">
      <c r="A44" s="65">
        <f>'Gols marcats'!A44</f>
        <v>0</v>
      </c>
      <c r="B44" s="214">
        <f>'Gols marcats'!B44</f>
        <v>0</v>
      </c>
      <c r="C44" s="66">
        <f>'Gols marcats'!C44</f>
        <v>0</v>
      </c>
      <c r="D44" s="91">
        <f>'Gols marcats'!D44</f>
        <v>0</v>
      </c>
      <c r="E44" s="90">
        <f>'Gols marcats'!E44</f>
        <v>0</v>
      </c>
      <c r="F44" s="66">
        <f>'Gols marcats'!F44</f>
        <v>0</v>
      </c>
      <c r="G44" s="92">
        <f>'Gols marcats'!G44</f>
        <v>0</v>
      </c>
      <c r="H44" s="10">
        <f t="shared" si="0"/>
        <v>0</v>
      </c>
      <c r="I44" s="213">
        <v>42</v>
      </c>
    </row>
    <row r="45" spans="1:9">
      <c r="A45" s="65">
        <f>'Gols marcats'!A45</f>
        <v>0</v>
      </c>
      <c r="B45" s="214">
        <f>'Gols marcats'!B45</f>
        <v>0</v>
      </c>
      <c r="C45" s="66">
        <f>'Gols marcats'!C45</f>
        <v>0</v>
      </c>
      <c r="D45" s="91">
        <f>'Gols marcats'!D45</f>
        <v>0</v>
      </c>
      <c r="E45" s="90">
        <f>'Gols marcats'!E45</f>
        <v>0</v>
      </c>
      <c r="F45" s="66">
        <f>'Gols marcats'!F45</f>
        <v>0</v>
      </c>
      <c r="G45" s="92">
        <f>'Gols marcats'!G45</f>
        <v>0</v>
      </c>
      <c r="H45" s="10">
        <f t="shared" si="0"/>
        <v>0</v>
      </c>
      <c r="I45" s="213">
        <v>1</v>
      </c>
    </row>
    <row r="46" spans="1:9">
      <c r="A46" s="65">
        <f>'Gols marcats'!A46</f>
        <v>0</v>
      </c>
      <c r="B46" s="214">
        <f>'Gols marcats'!B46</f>
        <v>0</v>
      </c>
      <c r="C46" s="66">
        <f>'Gols marcats'!C46</f>
        <v>0</v>
      </c>
      <c r="D46" s="91">
        <f>'Gols marcats'!D46</f>
        <v>0</v>
      </c>
      <c r="E46" s="90">
        <f>'Gols marcats'!E46</f>
        <v>0</v>
      </c>
      <c r="F46" s="66">
        <f>'Gols marcats'!F46</f>
        <v>0</v>
      </c>
      <c r="G46" s="92">
        <f>'Gols marcats'!G46</f>
        <v>0</v>
      </c>
      <c r="H46" s="10">
        <f t="shared" si="0"/>
        <v>0</v>
      </c>
      <c r="I46" s="213">
        <v>2</v>
      </c>
    </row>
    <row r="47" spans="1:9">
      <c r="A47" s="65">
        <f>'Gols marcats'!A47</f>
        <v>0</v>
      </c>
      <c r="B47" s="214">
        <f>'Gols marcats'!B47</f>
        <v>0</v>
      </c>
      <c r="C47" s="66">
        <f>'Gols marcats'!C47</f>
        <v>0</v>
      </c>
      <c r="D47" s="91">
        <f>'Gols marcats'!D47</f>
        <v>0</v>
      </c>
      <c r="E47" s="90">
        <f>'Gols marcats'!E47</f>
        <v>0</v>
      </c>
      <c r="F47" s="66">
        <f>'Gols marcats'!F47</f>
        <v>0</v>
      </c>
      <c r="G47" s="92">
        <f>'Gols marcats'!G47</f>
        <v>0</v>
      </c>
      <c r="H47" s="10">
        <f t="shared" si="0"/>
        <v>0</v>
      </c>
      <c r="I47" s="213">
        <v>3</v>
      </c>
    </row>
    <row r="48" spans="1:9">
      <c r="A48" s="65" t="str">
        <f>'Gols marcats'!A48</f>
        <v>Mutxamel</v>
      </c>
      <c r="B48" s="214">
        <f>'Gols marcats'!B48</f>
        <v>0</v>
      </c>
      <c r="C48" s="66">
        <f>'Gols marcats'!C48</f>
        <v>0</v>
      </c>
      <c r="D48" s="91">
        <f>'Gols marcats'!D48</f>
        <v>0</v>
      </c>
      <c r="E48" s="90">
        <f>'Gols marcats'!E48</f>
        <v>0</v>
      </c>
      <c r="F48" s="66">
        <f>'Gols marcats'!F48</f>
        <v>0</v>
      </c>
      <c r="G48" s="92">
        <f>'Gols marcats'!G48</f>
        <v>0</v>
      </c>
      <c r="H48" s="10">
        <f t="shared" si="0"/>
        <v>0</v>
      </c>
      <c r="I48" s="213">
        <v>4</v>
      </c>
    </row>
    <row r="49" spans="1:14">
      <c r="A49" s="65" t="str">
        <f>'Gols marcats'!A49</f>
        <v>Gandia</v>
      </c>
      <c r="B49" s="214">
        <f>'Gols marcats'!B49</f>
        <v>0</v>
      </c>
      <c r="C49" s="66">
        <f>'Gols marcats'!C49</f>
        <v>0</v>
      </c>
      <c r="D49" s="91">
        <f>'Gols marcats'!D49</f>
        <v>0</v>
      </c>
      <c r="E49" s="90">
        <f>'Gols marcats'!E49</f>
        <v>0</v>
      </c>
      <c r="F49" s="66">
        <f>'Gols marcats'!F49</f>
        <v>0</v>
      </c>
      <c r="G49" s="92">
        <f>'Gols marcats'!G49</f>
        <v>0</v>
      </c>
      <c r="H49" s="10">
        <f t="shared" si="0"/>
        <v>0</v>
      </c>
      <c r="I49" s="213">
        <v>5</v>
      </c>
    </row>
    <row r="50" spans="1:14" ht="13.5" thickBot="1">
      <c r="A50" s="65" t="str">
        <f>'Gols marcats'!A50</f>
        <v>Llíria</v>
      </c>
      <c r="B50" s="215">
        <f>'Gols marcats'!B50</f>
        <v>0</v>
      </c>
      <c r="C50" s="66">
        <f>'Gols marcats'!C50</f>
        <v>0</v>
      </c>
      <c r="D50" s="91">
        <f>'Gols marcats'!D50</f>
        <v>0</v>
      </c>
      <c r="E50" s="90">
        <f>'Gols marcats'!E50</f>
        <v>0</v>
      </c>
      <c r="F50" s="66">
        <f>'Gols marcats'!F50</f>
        <v>0</v>
      </c>
      <c r="G50" s="92">
        <f>'Gols marcats'!G50</f>
        <v>0</v>
      </c>
      <c r="H50" s="10">
        <f t="shared" si="0"/>
        <v>0</v>
      </c>
      <c r="I50" s="213">
        <v>6</v>
      </c>
    </row>
    <row r="51" spans="1:14" ht="14.25" thickTop="1" thickBot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7</v>
      </c>
      <c r="C53" s="56">
        <f>(B53/N53)</f>
        <v>0.26923076923076922</v>
      </c>
      <c r="D53" s="35">
        <f>SUM(C3:C46)</f>
        <v>3</v>
      </c>
      <c r="E53" s="56">
        <f>(D53/N53)</f>
        <v>0.11538461538461539</v>
      </c>
      <c r="F53" s="35">
        <f>SUM(D3:D46)</f>
        <v>6</v>
      </c>
      <c r="G53" s="57">
        <f>(F53/N53)</f>
        <v>0.23076923076923078</v>
      </c>
      <c r="H53" s="55">
        <f>SUM(E3:E46)</f>
        <v>4</v>
      </c>
      <c r="I53" s="56">
        <f>(H53/N53)</f>
        <v>0.15384615384615385</v>
      </c>
      <c r="J53" s="35">
        <f>SUM(F3:F46)</f>
        <v>3</v>
      </c>
      <c r="K53" s="56">
        <f>(J53/N53)</f>
        <v>0.11538461538461539</v>
      </c>
      <c r="L53" s="35">
        <f>SUM(G3:G46)</f>
        <v>3</v>
      </c>
      <c r="M53" s="57">
        <f>(L53/N53)</f>
        <v>0.11538461538461539</v>
      </c>
      <c r="N53" s="59">
        <f>SUM(H3:H50)</f>
        <v>26</v>
      </c>
    </row>
    <row r="54" spans="1:14" ht="13.5" thickTop="1"/>
    <row r="55" spans="1:14">
      <c r="A55" s="60"/>
    </row>
    <row r="56" spans="1:14">
      <c r="A56" s="9"/>
    </row>
    <row r="57" spans="1:14">
      <c r="A57" s="9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/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9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  <c r="I2" s="277" t="s">
        <v>65</v>
      </c>
    </row>
    <row r="3" spans="1:9" ht="13.5" thickTop="1">
      <c r="A3" s="65" t="str">
        <f>'Gols marcats'!A3</f>
        <v>Mutxamel</v>
      </c>
      <c r="B3" s="141">
        <f>'Gols encaixats'!B3</f>
        <v>0</v>
      </c>
      <c r="C3" s="66">
        <f>'Gols encaixats'!C3</f>
        <v>0</v>
      </c>
      <c r="D3" s="91">
        <f>'Gols encaixats'!D3</f>
        <v>0</v>
      </c>
      <c r="E3" s="90">
        <f>'Gols encaixats'!E3</f>
        <v>0</v>
      </c>
      <c r="F3" s="66">
        <f>'Gols encaixats'!F3</f>
        <v>0</v>
      </c>
      <c r="G3" s="92">
        <f>'Gols encaixats'!G3</f>
        <v>0</v>
      </c>
      <c r="H3" s="10">
        <f>SUM(B3:G3)</f>
        <v>0</v>
      </c>
      <c r="I3" s="213">
        <v>1</v>
      </c>
    </row>
    <row r="4" spans="1:9">
      <c r="A4" s="65" t="str">
        <f>'Gols marcats'!A4</f>
        <v>Gandia</v>
      </c>
      <c r="B4" s="112">
        <f>'Gols encaixats'!B4</f>
        <v>0</v>
      </c>
      <c r="C4" s="66">
        <f>'Gols encaixats'!C4</f>
        <v>0</v>
      </c>
      <c r="D4" s="91">
        <f>'Gols encaixats'!D4</f>
        <v>0</v>
      </c>
      <c r="E4" s="90">
        <f>'Gols encaixats'!E4</f>
        <v>0</v>
      </c>
      <c r="F4" s="66">
        <f>'Gols encaixats'!F4</f>
        <v>0</v>
      </c>
      <c r="G4" s="92">
        <f>'Gols encaixats'!G4</f>
        <v>0</v>
      </c>
      <c r="H4" s="10">
        <f t="shared" ref="H4:H50" si="0">SUM(B4:G4)</f>
        <v>0</v>
      </c>
      <c r="I4" s="213">
        <v>2</v>
      </c>
    </row>
    <row r="5" spans="1:9">
      <c r="A5" s="65" t="str">
        <f>'Gols marcats'!A5</f>
        <v>Llíria</v>
      </c>
      <c r="B5" s="112">
        <f>'Gols encaixats'!B5</f>
        <v>0</v>
      </c>
      <c r="C5" s="66">
        <f>'Gols encaixats'!C5</f>
        <v>0</v>
      </c>
      <c r="D5" s="91">
        <f>'Gols encaixats'!D5</f>
        <v>0</v>
      </c>
      <c r="E5" s="90">
        <f>'Gols encaixats'!E5</f>
        <v>0</v>
      </c>
      <c r="F5" s="66">
        <f>'Gols encaixats'!F5</f>
        <v>0</v>
      </c>
      <c r="G5" s="92">
        <f>'Gols encaixats'!G5</f>
        <v>0</v>
      </c>
      <c r="H5" s="10">
        <f t="shared" si="0"/>
        <v>0</v>
      </c>
      <c r="I5" s="213">
        <v>3</v>
      </c>
    </row>
    <row r="6" spans="1:9">
      <c r="A6" s="65" t="str">
        <f>'Gols marcats'!A6</f>
        <v>Onda</v>
      </c>
      <c r="B6" s="112">
        <f>'Gols encaixats'!B6</f>
        <v>0</v>
      </c>
      <c r="C6" s="66">
        <f>'Gols encaixats'!C6</f>
        <v>0</v>
      </c>
      <c r="D6" s="91">
        <f>'Gols encaixats'!D6</f>
        <v>0</v>
      </c>
      <c r="E6" s="90">
        <f>'Gols encaixats'!E6</f>
        <v>0</v>
      </c>
      <c r="F6" s="66">
        <f>'Gols encaixats'!F6</f>
        <v>0</v>
      </c>
      <c r="G6" s="92">
        <f>'Gols encaixats'!G6</f>
        <v>0</v>
      </c>
      <c r="H6" s="10">
        <f t="shared" si="0"/>
        <v>0</v>
      </c>
      <c r="I6" s="213">
        <v>4</v>
      </c>
    </row>
    <row r="7" spans="1:9">
      <c r="A7" s="65" t="str">
        <f>'Gols marcats'!A7</f>
        <v>Sueca</v>
      </c>
      <c r="B7" s="112">
        <f>'Gols encaixats'!B7</f>
        <v>0</v>
      </c>
      <c r="C7" s="66">
        <f>'Gols encaixats'!C7</f>
        <v>0</v>
      </c>
      <c r="D7" s="91">
        <f>'Gols encaixats'!D7</f>
        <v>0</v>
      </c>
      <c r="E7" s="90">
        <f>'Gols encaixats'!E7</f>
        <v>0</v>
      </c>
      <c r="F7" s="66">
        <f>'Gols encaixats'!F7</f>
        <v>0</v>
      </c>
      <c r="G7" s="92">
        <f>'Gols encaixats'!G7</f>
        <v>0</v>
      </c>
      <c r="H7" s="10">
        <f t="shared" si="0"/>
        <v>0</v>
      </c>
      <c r="I7" s="213">
        <v>5</v>
      </c>
    </row>
    <row r="8" spans="1:9" ht="12" customHeight="1">
      <c r="A8" s="65" t="str">
        <f>'Gols marcats'!A8</f>
        <v>Villena</v>
      </c>
      <c r="B8" s="112">
        <f>'Gols encaixats'!B8</f>
        <v>0</v>
      </c>
      <c r="C8" s="66">
        <f>'Gols encaixats'!C8</f>
        <v>0</v>
      </c>
      <c r="D8" s="91">
        <f>'Gols encaixats'!D8</f>
        <v>0</v>
      </c>
      <c r="E8" s="90">
        <f>'Gols encaixats'!E8</f>
        <v>0</v>
      </c>
      <c r="F8" s="66">
        <f>'Gols encaixats'!F8</f>
        <v>0</v>
      </c>
      <c r="G8" s="92">
        <f>'Gols encaixats'!G8</f>
        <v>0</v>
      </c>
      <c r="H8" s="10">
        <f t="shared" si="0"/>
        <v>0</v>
      </c>
      <c r="I8" s="213">
        <v>6</v>
      </c>
    </row>
    <row r="9" spans="1:9">
      <c r="A9" s="65" t="str">
        <f>'Gols marcats'!A9</f>
        <v>Alaquàs</v>
      </c>
      <c r="B9" s="112">
        <f>'Gols encaixats'!B9</f>
        <v>0</v>
      </c>
      <c r="C9" s="66">
        <f>'Gols encaixats'!C9</f>
        <v>0</v>
      </c>
      <c r="D9" s="91">
        <f>'Gols encaixats'!D9</f>
        <v>0</v>
      </c>
      <c r="E9" s="90">
        <f>'Gols encaixats'!E9</f>
        <v>0</v>
      </c>
      <c r="F9" s="66">
        <f>'Gols encaixats'!F9</f>
        <v>0</v>
      </c>
      <c r="G9" s="92">
        <f>'Gols encaixats'!G9</f>
        <v>0</v>
      </c>
      <c r="H9" s="10">
        <f t="shared" si="0"/>
        <v>0</v>
      </c>
      <c r="I9" s="213">
        <v>7</v>
      </c>
    </row>
    <row r="10" spans="1:9">
      <c r="A10" s="65" t="str">
        <f>'Gols marcats'!A10</f>
        <v>Alberic</v>
      </c>
      <c r="B10" s="112">
        <f>'Gols encaixats'!B10</f>
        <v>0</v>
      </c>
      <c r="C10" s="66">
        <f>'Gols encaixats'!C10</f>
        <v>0</v>
      </c>
      <c r="D10" s="91">
        <f>'Gols encaixats'!D10</f>
        <v>0</v>
      </c>
      <c r="E10" s="90">
        <f>'Gols encaixats'!E10</f>
        <v>0</v>
      </c>
      <c r="F10" s="66">
        <f>'Gols encaixats'!F10</f>
        <v>0</v>
      </c>
      <c r="G10" s="92">
        <f>'Gols encaixats'!G10</f>
        <v>0</v>
      </c>
      <c r="H10" s="10">
        <f t="shared" si="0"/>
        <v>0</v>
      </c>
      <c r="I10" s="213">
        <v>8</v>
      </c>
    </row>
    <row r="11" spans="1:9">
      <c r="A11" s="65" t="str">
        <f>'Gols marcats'!A11</f>
        <v>Horadada</v>
      </c>
      <c r="B11" s="112">
        <f>'Gols encaixats'!B11</f>
        <v>0</v>
      </c>
      <c r="C11" s="66">
        <f>'Gols encaixats'!C11</f>
        <v>0</v>
      </c>
      <c r="D11" s="91">
        <f>'Gols encaixats'!D11</f>
        <v>0</v>
      </c>
      <c r="E11" s="90">
        <f>'Gols encaixats'!E11</f>
        <v>0</v>
      </c>
      <c r="F11" s="66">
        <f>'Gols encaixats'!F11</f>
        <v>0</v>
      </c>
      <c r="G11" s="92">
        <f>'Gols encaixats'!G11</f>
        <v>0</v>
      </c>
      <c r="H11" s="10">
        <f t="shared" si="0"/>
        <v>0</v>
      </c>
      <c r="I11" s="213">
        <v>9</v>
      </c>
    </row>
    <row r="12" spans="1:9">
      <c r="A12" s="65" t="str">
        <f>'Gols marcats'!A12</f>
        <v>Crevillent</v>
      </c>
      <c r="B12" s="112">
        <f>'Gols encaixats'!B12</f>
        <v>0</v>
      </c>
      <c r="C12" s="66">
        <f>'Gols encaixats'!C12</f>
        <v>0</v>
      </c>
      <c r="D12" s="91">
        <f>'Gols encaixats'!D12</f>
        <v>0</v>
      </c>
      <c r="E12" s="90">
        <f>'Gols encaixats'!E12</f>
        <v>0</v>
      </c>
      <c r="F12" s="66">
        <f>'Gols encaixats'!F12</f>
        <v>0</v>
      </c>
      <c r="G12" s="92">
        <f>'Gols encaixats'!G12</f>
        <v>0</v>
      </c>
      <c r="H12" s="10">
        <f t="shared" si="0"/>
        <v>0</v>
      </c>
      <c r="I12" s="213">
        <v>10</v>
      </c>
    </row>
    <row r="13" spans="1:9">
      <c r="A13" s="65" t="str">
        <f>'Gols marcats'!A13</f>
        <v>Oliva</v>
      </c>
      <c r="B13" s="112">
        <f>'Gols encaixats'!B13</f>
        <v>0</v>
      </c>
      <c r="C13" s="66">
        <f>'Gols encaixats'!C13</f>
        <v>0</v>
      </c>
      <c r="D13" s="91">
        <f>'Gols encaixats'!D13</f>
        <v>0</v>
      </c>
      <c r="E13" s="90">
        <f>'Gols encaixats'!E13</f>
        <v>0</v>
      </c>
      <c r="F13" s="66">
        <f>'Gols encaixats'!F13</f>
        <v>0</v>
      </c>
      <c r="G13" s="92">
        <f>'Gols encaixats'!G13</f>
        <v>0</v>
      </c>
      <c r="H13" s="10">
        <f t="shared" si="0"/>
        <v>0</v>
      </c>
      <c r="I13" s="213">
        <v>11</v>
      </c>
    </row>
    <row r="14" spans="1:9">
      <c r="A14" s="65" t="str">
        <f>'Gols marcats'!A14</f>
        <v>Ontinyent</v>
      </c>
      <c r="B14" s="112">
        <f>'Gols encaixats'!B14</f>
        <v>0</v>
      </c>
      <c r="C14" s="66">
        <f>'Gols encaixats'!C14</f>
        <v>0</v>
      </c>
      <c r="D14" s="91">
        <f>'Gols encaixats'!D14</f>
        <v>0</v>
      </c>
      <c r="E14" s="90">
        <f>'Gols encaixats'!E14</f>
        <v>0</v>
      </c>
      <c r="F14" s="66">
        <f>'Gols encaixats'!F14</f>
        <v>0</v>
      </c>
      <c r="G14" s="92">
        <f>'Gols encaixats'!G14</f>
        <v>0</v>
      </c>
      <c r="H14" s="10">
        <f t="shared" si="0"/>
        <v>0</v>
      </c>
      <c r="I14" s="213">
        <v>12</v>
      </c>
    </row>
    <row r="15" spans="1:9">
      <c r="A15" s="65" t="str">
        <f>'Gols marcats'!A15</f>
        <v>Orihuela</v>
      </c>
      <c r="B15" s="112">
        <f>'Gols encaixats'!B15</f>
        <v>0</v>
      </c>
      <c r="C15" s="66">
        <f>'Gols encaixats'!C15</f>
        <v>0</v>
      </c>
      <c r="D15" s="91">
        <f>'Gols encaixats'!D15</f>
        <v>0</v>
      </c>
      <c r="E15" s="90">
        <f>'Gols encaixats'!E15</f>
        <v>0</v>
      </c>
      <c r="F15" s="66">
        <f>'Gols encaixats'!F15</f>
        <v>0</v>
      </c>
      <c r="G15" s="92">
        <f>'Gols encaixats'!G15</f>
        <v>0</v>
      </c>
      <c r="H15" s="10">
        <f t="shared" si="0"/>
        <v>0</v>
      </c>
      <c r="I15" s="213">
        <v>13</v>
      </c>
    </row>
    <row r="16" spans="1:9">
      <c r="A16" s="65" t="str">
        <f>'Gols marcats'!A16</f>
        <v>Utiel</v>
      </c>
      <c r="B16" s="112">
        <f>'Gols encaixats'!B16</f>
        <v>0</v>
      </c>
      <c r="C16" s="66">
        <f>'Gols encaixats'!C16</f>
        <v>0</v>
      </c>
      <c r="D16" s="91">
        <f>'Gols encaixats'!D16</f>
        <v>0</v>
      </c>
      <c r="E16" s="90">
        <f>'Gols encaixats'!E16</f>
        <v>0</v>
      </c>
      <c r="F16" s="66">
        <f>'Gols encaixats'!F16</f>
        <v>0</v>
      </c>
      <c r="G16" s="92">
        <f>'Gols encaixats'!G16</f>
        <v>0</v>
      </c>
      <c r="H16" s="10">
        <f t="shared" si="0"/>
        <v>0</v>
      </c>
      <c r="I16" s="213">
        <v>14</v>
      </c>
    </row>
    <row r="17" spans="1:9">
      <c r="A17" s="65" t="str">
        <f>'Gols marcats'!A17</f>
        <v>Calp</v>
      </c>
      <c r="B17" s="112">
        <f>'Gols encaixats'!B17</f>
        <v>0</v>
      </c>
      <c r="C17" s="66">
        <f>'Gols encaixats'!C17</f>
        <v>0</v>
      </c>
      <c r="D17" s="91">
        <f>'Gols encaixats'!D17</f>
        <v>0</v>
      </c>
      <c r="E17" s="90">
        <f>'Gols encaixats'!E17</f>
        <v>0</v>
      </c>
      <c r="F17" s="66">
        <f>'Gols encaixats'!F17</f>
        <v>0</v>
      </c>
      <c r="G17" s="92">
        <f>'Gols encaixats'!G17</f>
        <v>0</v>
      </c>
      <c r="H17" s="10">
        <f t="shared" si="0"/>
        <v>0</v>
      </c>
      <c r="I17" s="213">
        <v>15</v>
      </c>
    </row>
    <row r="18" spans="1:9">
      <c r="A18" s="65" t="str">
        <f>'Gols marcats'!A18</f>
        <v>Xàbia</v>
      </c>
      <c r="B18" s="112">
        <f>'Gols encaixats'!B18</f>
        <v>0</v>
      </c>
      <c r="C18" s="66">
        <f>'Gols encaixats'!C18</f>
        <v>0</v>
      </c>
      <c r="D18" s="91">
        <f>'Gols encaixats'!D18</f>
        <v>0</v>
      </c>
      <c r="E18" s="90">
        <f>'Gols encaixats'!E18</f>
        <v>0</v>
      </c>
      <c r="F18" s="66">
        <f>'Gols encaixats'!F18</f>
        <v>0</v>
      </c>
      <c r="G18" s="92">
        <f>'Gols encaixats'!G18</f>
        <v>0</v>
      </c>
      <c r="H18" s="10">
        <f t="shared" si="0"/>
        <v>0</v>
      </c>
      <c r="I18" s="213">
        <v>16</v>
      </c>
    </row>
    <row r="19" spans="1:9">
      <c r="A19" s="65" t="str">
        <f>'Gols marcats'!A19</f>
        <v>Pinós</v>
      </c>
      <c r="B19" s="112">
        <f>'Gols encaixats'!B19</f>
        <v>0</v>
      </c>
      <c r="C19" s="66">
        <f>'Gols encaixats'!C19</f>
        <v>0</v>
      </c>
      <c r="D19" s="91">
        <f>'Gols encaixats'!D19</f>
        <v>0</v>
      </c>
      <c r="E19" s="90">
        <f>'Gols encaixats'!E19</f>
        <v>0</v>
      </c>
      <c r="F19" s="66">
        <f>'Gols encaixats'!F19</f>
        <v>0</v>
      </c>
      <c r="G19" s="92">
        <f>'Gols encaixats'!G19</f>
        <v>0</v>
      </c>
      <c r="H19" s="10">
        <f t="shared" si="0"/>
        <v>0</v>
      </c>
      <c r="I19" s="213">
        <v>17</v>
      </c>
    </row>
    <row r="20" spans="1:9">
      <c r="A20" s="65" t="str">
        <f>'Gols marcats'!A20</f>
        <v>Eldenc</v>
      </c>
      <c r="B20" s="112">
        <f>'Gols encaixats'!B20</f>
        <v>0</v>
      </c>
      <c r="C20" s="66">
        <f>'Gols encaixats'!C20</f>
        <v>0</v>
      </c>
      <c r="D20" s="91">
        <f>'Gols encaixats'!D20</f>
        <v>0</v>
      </c>
      <c r="E20" s="90">
        <f>'Gols encaixats'!E20</f>
        <v>0</v>
      </c>
      <c r="F20" s="66">
        <f>'Gols encaixats'!F20</f>
        <v>0</v>
      </c>
      <c r="G20" s="92">
        <f>'Gols encaixats'!G20</f>
        <v>0</v>
      </c>
      <c r="H20" s="10">
        <f t="shared" si="0"/>
        <v>0</v>
      </c>
      <c r="I20" s="213">
        <v>18</v>
      </c>
    </row>
    <row r="21" spans="1:9">
      <c r="A21" s="65" t="str">
        <f>'Gols marcats'!A21</f>
        <v>Alacant</v>
      </c>
      <c r="B21" s="112">
        <f>'Gols encaixats'!B21</f>
        <v>0</v>
      </c>
      <c r="C21" s="66">
        <f>'Gols encaixats'!C21</f>
        <v>0</v>
      </c>
      <c r="D21" s="91">
        <f>'Gols encaixats'!D21</f>
        <v>0</v>
      </c>
      <c r="E21" s="90">
        <f>'Gols encaixats'!E21</f>
        <v>0</v>
      </c>
      <c r="F21" s="66">
        <f>'Gols encaixats'!F21</f>
        <v>0</v>
      </c>
      <c r="G21" s="92">
        <f>'Gols encaixats'!G21</f>
        <v>0</v>
      </c>
      <c r="H21" s="10">
        <f t="shared" si="0"/>
        <v>0</v>
      </c>
      <c r="I21" s="213">
        <v>19</v>
      </c>
    </row>
    <row r="22" spans="1:9">
      <c r="A22" s="65" t="str">
        <f>'Gols marcats'!A22</f>
        <v>Mutxamel</v>
      </c>
      <c r="B22" s="112">
        <f>'Gols encaixats'!B22</f>
        <v>0</v>
      </c>
      <c r="C22" s="66">
        <f>'Gols encaixats'!C22</f>
        <v>0</v>
      </c>
      <c r="D22" s="91">
        <f>'Gols encaixats'!D22</f>
        <v>0</v>
      </c>
      <c r="E22" s="90">
        <f>'Gols encaixats'!E22</f>
        <v>0</v>
      </c>
      <c r="F22" s="66">
        <f>'Gols encaixats'!F22</f>
        <v>0</v>
      </c>
      <c r="G22" s="92">
        <f>'Gols encaixats'!G22</f>
        <v>0</v>
      </c>
      <c r="H22" s="10">
        <f t="shared" si="0"/>
        <v>0</v>
      </c>
      <c r="I22" s="213">
        <v>20</v>
      </c>
    </row>
    <row r="23" spans="1:9">
      <c r="A23" s="65" t="str">
        <f>'Gols marcats'!A23</f>
        <v>Gandia</v>
      </c>
      <c r="B23" s="112">
        <f>'Gols encaixats'!B23</f>
        <v>0</v>
      </c>
      <c r="C23" s="66">
        <f>'Gols encaixats'!C23</f>
        <v>0</v>
      </c>
      <c r="D23" s="91">
        <f>'Gols encaixats'!D23</f>
        <v>0</v>
      </c>
      <c r="E23" s="90">
        <f>'Gols encaixats'!E23</f>
        <v>0</v>
      </c>
      <c r="F23" s="66">
        <f>'Gols encaixats'!F23</f>
        <v>0</v>
      </c>
      <c r="G23" s="92">
        <f>'Gols encaixats'!G23</f>
        <v>0</v>
      </c>
      <c r="H23" s="10">
        <f t="shared" si="0"/>
        <v>0</v>
      </c>
      <c r="I23" s="213">
        <v>21</v>
      </c>
    </row>
    <row r="24" spans="1:9">
      <c r="A24" s="65" t="str">
        <f>'Gols marcats'!A24</f>
        <v>Llíria</v>
      </c>
      <c r="B24" s="112">
        <f>'Gols encaixats'!B24</f>
        <v>0</v>
      </c>
      <c r="C24" s="66">
        <f>'Gols encaixats'!C24</f>
        <v>0</v>
      </c>
      <c r="D24" s="91">
        <f>'Gols encaixats'!D24</f>
        <v>0</v>
      </c>
      <c r="E24" s="90">
        <f>'Gols encaixats'!E24</f>
        <v>0</v>
      </c>
      <c r="F24" s="66">
        <f>'Gols encaixats'!F24</f>
        <v>0</v>
      </c>
      <c r="G24" s="92">
        <f>'Gols encaixats'!G24</f>
        <v>0</v>
      </c>
      <c r="H24" s="10">
        <f t="shared" si="0"/>
        <v>0</v>
      </c>
      <c r="I24" s="213">
        <v>22</v>
      </c>
    </row>
    <row r="25" spans="1:9">
      <c r="A25" s="65" t="str">
        <f>'Gols marcats'!A25</f>
        <v>Onda</v>
      </c>
      <c r="B25" s="112">
        <f>'Gols encaixats'!B25</f>
        <v>0</v>
      </c>
      <c r="C25" s="66">
        <f>'Gols encaixats'!C25</f>
        <v>0</v>
      </c>
      <c r="D25" s="91">
        <f>'Gols encaixats'!D25</f>
        <v>0</v>
      </c>
      <c r="E25" s="90">
        <f>'Gols encaixats'!E25</f>
        <v>0</v>
      </c>
      <c r="F25" s="66">
        <f>'Gols encaixats'!F25</f>
        <v>0</v>
      </c>
      <c r="G25" s="92">
        <f>'Gols encaixats'!G25</f>
        <v>0</v>
      </c>
      <c r="H25" s="10">
        <f t="shared" si="0"/>
        <v>0</v>
      </c>
      <c r="I25" s="213">
        <v>23</v>
      </c>
    </row>
    <row r="26" spans="1:9">
      <c r="A26" s="65" t="str">
        <f>'Gols marcats'!A26</f>
        <v>Sueca</v>
      </c>
      <c r="B26" s="112">
        <f>'Gols encaixats'!B26</f>
        <v>0</v>
      </c>
      <c r="C26" s="66">
        <f>'Gols encaixats'!C26</f>
        <v>0</v>
      </c>
      <c r="D26" s="91">
        <f>'Gols encaixats'!D26</f>
        <v>0</v>
      </c>
      <c r="E26" s="90">
        <f>'Gols encaixats'!E26</f>
        <v>0</v>
      </c>
      <c r="F26" s="66">
        <f>'Gols encaixats'!F26</f>
        <v>0</v>
      </c>
      <c r="G26" s="92">
        <f>'Gols encaixats'!G26</f>
        <v>0</v>
      </c>
      <c r="H26" s="10">
        <f t="shared" si="0"/>
        <v>0</v>
      </c>
      <c r="I26" s="213">
        <v>24</v>
      </c>
    </row>
    <row r="27" spans="1:9">
      <c r="A27" s="65" t="str">
        <f>'Gols marcats'!A27</f>
        <v>Villena</v>
      </c>
      <c r="B27" s="112">
        <f>'Gols encaixats'!B27</f>
        <v>0</v>
      </c>
      <c r="C27" s="66">
        <f>'Gols encaixats'!C27</f>
        <v>0</v>
      </c>
      <c r="D27" s="91">
        <f>'Gols encaixats'!D27</f>
        <v>0</v>
      </c>
      <c r="E27" s="90">
        <f>'Gols encaixats'!E27</f>
        <v>0</v>
      </c>
      <c r="F27" s="66">
        <f>'Gols encaixats'!F27</f>
        <v>0</v>
      </c>
      <c r="G27" s="92">
        <f>'Gols encaixats'!G27</f>
        <v>0</v>
      </c>
      <c r="H27" s="10">
        <f t="shared" si="0"/>
        <v>0</v>
      </c>
      <c r="I27" s="213">
        <v>25</v>
      </c>
    </row>
    <row r="28" spans="1:9">
      <c r="A28" s="65" t="str">
        <f>'Gols marcats'!A28</f>
        <v>Alaquàs</v>
      </c>
      <c r="B28" s="112">
        <f>'Gols encaixats'!B28</f>
        <v>0</v>
      </c>
      <c r="C28" s="66">
        <f>'Gols encaixats'!C28</f>
        <v>0</v>
      </c>
      <c r="D28" s="91">
        <f>'Gols encaixats'!D28</f>
        <v>0</v>
      </c>
      <c r="E28" s="90">
        <f>'Gols encaixats'!E28</f>
        <v>0</v>
      </c>
      <c r="F28" s="66">
        <f>'Gols encaixats'!F28</f>
        <v>0</v>
      </c>
      <c r="G28" s="92">
        <f>'Gols encaixats'!G28</f>
        <v>0</v>
      </c>
      <c r="H28" s="10">
        <f t="shared" si="0"/>
        <v>0</v>
      </c>
      <c r="I28" s="213">
        <v>26</v>
      </c>
    </row>
    <row r="29" spans="1:9">
      <c r="A29" s="65" t="str">
        <f>'Gols marcats'!A29</f>
        <v>Alberic</v>
      </c>
      <c r="B29" s="112">
        <f>'Gols encaixats'!B29</f>
        <v>0</v>
      </c>
      <c r="C29" s="66">
        <f>'Gols encaixats'!C29</f>
        <v>0</v>
      </c>
      <c r="D29" s="91">
        <f>'Gols encaixats'!D29</f>
        <v>0</v>
      </c>
      <c r="E29" s="90">
        <f>'Gols encaixats'!E29</f>
        <v>0</v>
      </c>
      <c r="F29" s="66">
        <f>'Gols encaixats'!F29</f>
        <v>0</v>
      </c>
      <c r="G29" s="92">
        <f>'Gols encaixats'!G29</f>
        <v>0</v>
      </c>
      <c r="H29" s="10">
        <f t="shared" si="0"/>
        <v>0</v>
      </c>
      <c r="I29" s="213">
        <v>27</v>
      </c>
    </row>
    <row r="30" spans="1:9">
      <c r="A30" s="65" t="str">
        <f>'Gols marcats'!A30</f>
        <v>Horadada</v>
      </c>
      <c r="B30" s="112">
        <f>'Gols encaixats'!B30</f>
        <v>0</v>
      </c>
      <c r="C30" s="66">
        <f>'Gols encaixats'!C30</f>
        <v>0</v>
      </c>
      <c r="D30" s="91">
        <f>'Gols encaixats'!D30</f>
        <v>0</v>
      </c>
      <c r="E30" s="90">
        <f>'Gols encaixats'!E30</f>
        <v>0</v>
      </c>
      <c r="F30" s="66">
        <f>'Gols encaixats'!F30</f>
        <v>0</v>
      </c>
      <c r="G30" s="92">
        <f>'Gols encaixats'!G30</f>
        <v>0</v>
      </c>
      <c r="H30" s="10">
        <f t="shared" si="0"/>
        <v>0</v>
      </c>
      <c r="I30" s="213">
        <v>28</v>
      </c>
    </row>
    <row r="31" spans="1:9">
      <c r="A31" s="65" t="str">
        <f>'Gols marcats'!A31</f>
        <v>Crevillent</v>
      </c>
      <c r="B31" s="112">
        <f>'Gols encaixats'!B31</f>
        <v>0</v>
      </c>
      <c r="C31" s="66">
        <f>'Gols encaixats'!C31</f>
        <v>0</v>
      </c>
      <c r="D31" s="91">
        <f>'Gols encaixats'!D31</f>
        <v>0</v>
      </c>
      <c r="E31" s="90">
        <f>'Gols encaixats'!E31</f>
        <v>0</v>
      </c>
      <c r="F31" s="66">
        <f>'Gols encaixats'!F31</f>
        <v>0</v>
      </c>
      <c r="G31" s="92">
        <f>'Gols encaixats'!G31</f>
        <v>0</v>
      </c>
      <c r="H31" s="10">
        <f t="shared" si="0"/>
        <v>0</v>
      </c>
      <c r="I31" s="213">
        <v>29</v>
      </c>
    </row>
    <row r="32" spans="1:9">
      <c r="A32" s="65" t="str">
        <f>'Gols marcats'!A32</f>
        <v>Oliva</v>
      </c>
      <c r="B32" s="112">
        <f>'Gols encaixats'!B32</f>
        <v>0</v>
      </c>
      <c r="C32" s="66">
        <f>'Gols encaixats'!C32</f>
        <v>0</v>
      </c>
      <c r="D32" s="91">
        <f>'Gols encaixats'!D32</f>
        <v>0</v>
      </c>
      <c r="E32" s="90">
        <f>'Gols encaixats'!E32</f>
        <v>0</v>
      </c>
      <c r="F32" s="66">
        <f>'Gols encaixats'!F32</f>
        <v>0</v>
      </c>
      <c r="G32" s="92">
        <f>'Gols encaixats'!G32</f>
        <v>0</v>
      </c>
      <c r="H32" s="10">
        <f t="shared" si="0"/>
        <v>0</v>
      </c>
      <c r="I32" s="213">
        <v>30</v>
      </c>
    </row>
    <row r="33" spans="1:9">
      <c r="A33" s="65" t="str">
        <f>'Gols marcats'!A33</f>
        <v>Ontinyent</v>
      </c>
      <c r="B33" s="112">
        <f>'Gols encaixats'!B33</f>
        <v>0</v>
      </c>
      <c r="C33" s="66">
        <f>'Gols encaixats'!C33</f>
        <v>0</v>
      </c>
      <c r="D33" s="91">
        <f>'Gols encaixats'!D33</f>
        <v>0</v>
      </c>
      <c r="E33" s="90">
        <f>'Gols encaixats'!E33</f>
        <v>0</v>
      </c>
      <c r="F33" s="66">
        <f>'Gols encaixats'!F33</f>
        <v>0</v>
      </c>
      <c r="G33" s="92">
        <f>'Gols encaixats'!G33</f>
        <v>0</v>
      </c>
      <c r="H33" s="10">
        <f t="shared" si="0"/>
        <v>0</v>
      </c>
      <c r="I33" s="213">
        <v>31</v>
      </c>
    </row>
    <row r="34" spans="1:9">
      <c r="A34" s="65" t="str">
        <f>'Gols marcats'!A34</f>
        <v>Orihuela</v>
      </c>
      <c r="B34" s="112">
        <f>'Gols encaixats'!B34</f>
        <v>0</v>
      </c>
      <c r="C34" s="66">
        <f>'Gols encaixats'!C34</f>
        <v>0</v>
      </c>
      <c r="D34" s="91">
        <f>'Gols encaixats'!D34</f>
        <v>0</v>
      </c>
      <c r="E34" s="90">
        <f>'Gols encaixats'!E34</f>
        <v>0</v>
      </c>
      <c r="F34" s="66">
        <f>'Gols encaixats'!F34</f>
        <v>0</v>
      </c>
      <c r="G34" s="92">
        <f>'Gols encaixats'!G34</f>
        <v>0</v>
      </c>
      <c r="H34" s="10">
        <f t="shared" si="0"/>
        <v>0</v>
      </c>
      <c r="I34" s="213">
        <v>32</v>
      </c>
    </row>
    <row r="35" spans="1:9">
      <c r="A35" s="65" t="str">
        <f>'Gols marcats'!A35</f>
        <v>Utiel</v>
      </c>
      <c r="B35" s="112">
        <f>'Gols encaixats'!B35</f>
        <v>0</v>
      </c>
      <c r="C35" s="66">
        <f>'Gols encaixats'!C35</f>
        <v>0</v>
      </c>
      <c r="D35" s="91">
        <f>'Gols encaixats'!D35</f>
        <v>0</v>
      </c>
      <c r="E35" s="90">
        <f>'Gols encaixats'!E35</f>
        <v>0</v>
      </c>
      <c r="F35" s="66">
        <f>'Gols encaixats'!F35</f>
        <v>0</v>
      </c>
      <c r="G35" s="92">
        <f>'Gols encaixats'!G35</f>
        <v>0</v>
      </c>
      <c r="H35" s="10">
        <f t="shared" si="0"/>
        <v>0</v>
      </c>
      <c r="I35" s="213">
        <v>33</v>
      </c>
    </row>
    <row r="36" spans="1:9">
      <c r="A36" s="65" t="str">
        <f>'Gols marcats'!A36</f>
        <v>Calp</v>
      </c>
      <c r="B36" s="112">
        <f>'Gols encaixats'!B36</f>
        <v>0</v>
      </c>
      <c r="C36" s="66">
        <f>'Gols encaixats'!C36</f>
        <v>0</v>
      </c>
      <c r="D36" s="91">
        <f>'Gols encaixats'!D36</f>
        <v>0</v>
      </c>
      <c r="E36" s="90">
        <f>'Gols encaixats'!E36</f>
        <v>0</v>
      </c>
      <c r="F36" s="66">
        <f>'Gols encaixats'!F36</f>
        <v>0</v>
      </c>
      <c r="G36" s="92">
        <f>'Gols encaixats'!G36</f>
        <v>0</v>
      </c>
      <c r="H36" s="10">
        <f t="shared" si="0"/>
        <v>0</v>
      </c>
      <c r="I36" s="213">
        <v>34</v>
      </c>
    </row>
    <row r="37" spans="1:9">
      <c r="A37" s="65" t="str">
        <f>'Gols marcats'!A37</f>
        <v>Xàbia</v>
      </c>
      <c r="B37" s="112">
        <f>'Gols encaixats'!B37</f>
        <v>0</v>
      </c>
      <c r="C37" s="66">
        <f>'Gols encaixats'!C37</f>
        <v>0</v>
      </c>
      <c r="D37" s="91">
        <f>'Gols encaixats'!D37</f>
        <v>0</v>
      </c>
      <c r="E37" s="90">
        <f>'Gols encaixats'!E37</f>
        <v>0</v>
      </c>
      <c r="F37" s="66">
        <f>'Gols encaixats'!F37</f>
        <v>0</v>
      </c>
      <c r="G37" s="92">
        <f>'Gols encaixats'!G37</f>
        <v>0</v>
      </c>
      <c r="H37" s="10">
        <f t="shared" si="0"/>
        <v>0</v>
      </c>
      <c r="I37" s="213">
        <v>35</v>
      </c>
    </row>
    <row r="38" spans="1:9">
      <c r="A38" s="65" t="str">
        <f>'Gols marcats'!A38</f>
        <v>Pinós</v>
      </c>
      <c r="B38" s="112">
        <f>'Gols encaixats'!B38</f>
        <v>0</v>
      </c>
      <c r="C38" s="66">
        <f>'Gols encaixats'!C38</f>
        <v>0</v>
      </c>
      <c r="D38" s="91">
        <f>'Gols encaixats'!D38</f>
        <v>0</v>
      </c>
      <c r="E38" s="90">
        <f>'Gols encaixats'!E38</f>
        <v>0</v>
      </c>
      <c r="F38" s="66">
        <f>'Gols encaixats'!F38</f>
        <v>0</v>
      </c>
      <c r="G38" s="92">
        <f>'Gols encaixats'!G38</f>
        <v>0</v>
      </c>
      <c r="H38" s="10">
        <f t="shared" si="0"/>
        <v>0</v>
      </c>
      <c r="I38" s="213">
        <v>36</v>
      </c>
    </row>
    <row r="39" spans="1:9" ht="12" customHeight="1">
      <c r="A39" s="65" t="str">
        <f>'Gols marcats'!A39</f>
        <v>Eldenc</v>
      </c>
      <c r="B39" s="112">
        <f>'Gols encaixats'!B39</f>
        <v>0</v>
      </c>
      <c r="C39" s="66">
        <f>'Gols encaixats'!C39</f>
        <v>0</v>
      </c>
      <c r="D39" s="91">
        <f>'Gols encaixats'!D39</f>
        <v>0</v>
      </c>
      <c r="E39" s="90">
        <f>'Gols encaixats'!E39</f>
        <v>0</v>
      </c>
      <c r="F39" s="66">
        <f>'Gols encaixats'!F39</f>
        <v>0</v>
      </c>
      <c r="G39" s="92">
        <f>'Gols encaixats'!G39</f>
        <v>0</v>
      </c>
      <c r="H39" s="10">
        <f t="shared" si="0"/>
        <v>0</v>
      </c>
      <c r="I39" s="213">
        <v>37</v>
      </c>
    </row>
    <row r="40" spans="1:9">
      <c r="A40" s="65" t="str">
        <f>'Gols marcats'!A40</f>
        <v>Alacant</v>
      </c>
      <c r="B40" s="112">
        <f>'Gols encaixats'!B40</f>
        <v>0</v>
      </c>
      <c r="C40" s="66">
        <f>'Gols encaixats'!C40</f>
        <v>0</v>
      </c>
      <c r="D40" s="91">
        <f>'Gols encaixats'!D40</f>
        <v>0</v>
      </c>
      <c r="E40" s="90">
        <f>'Gols encaixats'!E40</f>
        <v>0</v>
      </c>
      <c r="F40" s="66">
        <f>'Gols encaixats'!F40</f>
        <v>0</v>
      </c>
      <c r="G40" s="92">
        <f>'Gols encaixats'!G40</f>
        <v>0</v>
      </c>
      <c r="H40" s="10">
        <f t="shared" si="0"/>
        <v>0</v>
      </c>
      <c r="I40" s="213">
        <v>38</v>
      </c>
    </row>
    <row r="41" spans="1:9">
      <c r="A41" s="65">
        <f>'Gols marcats'!A41</f>
        <v>0</v>
      </c>
      <c r="B41" s="112">
        <f>'Gols encaixats'!B41</f>
        <v>0</v>
      </c>
      <c r="C41" s="66">
        <f>'Gols encaixats'!C41</f>
        <v>0</v>
      </c>
      <c r="D41" s="91">
        <f>'Gols encaixats'!D41</f>
        <v>0</v>
      </c>
      <c r="E41" s="90">
        <f>'Gols encaixats'!E41</f>
        <v>0</v>
      </c>
      <c r="F41" s="66">
        <f>'Gols encaixats'!F41</f>
        <v>0</v>
      </c>
      <c r="G41" s="92">
        <f>'Gols encaixats'!G41</f>
        <v>0</v>
      </c>
      <c r="H41" s="10">
        <f t="shared" si="0"/>
        <v>0</v>
      </c>
      <c r="I41" s="213">
        <v>39</v>
      </c>
    </row>
    <row r="42" spans="1:9">
      <c r="A42" s="65">
        <f>'Gols marcats'!A42</f>
        <v>0</v>
      </c>
      <c r="B42" s="112">
        <f>'Gols encaixats'!B42</f>
        <v>0</v>
      </c>
      <c r="C42" s="66">
        <f>'Gols encaixats'!C42</f>
        <v>0</v>
      </c>
      <c r="D42" s="91">
        <f>'Gols encaixats'!D42</f>
        <v>0</v>
      </c>
      <c r="E42" s="90">
        <f>'Gols encaixats'!E42</f>
        <v>0</v>
      </c>
      <c r="F42" s="66">
        <f>'Gols encaixats'!F42</f>
        <v>0</v>
      </c>
      <c r="G42" s="92">
        <f>'Gols encaixats'!G42</f>
        <v>0</v>
      </c>
      <c r="H42" s="10">
        <f t="shared" si="0"/>
        <v>0</v>
      </c>
      <c r="I42" s="213">
        <v>40</v>
      </c>
    </row>
    <row r="43" spans="1:9">
      <c r="A43" s="65">
        <f>'Gols marcats'!A43</f>
        <v>0</v>
      </c>
      <c r="B43" s="112">
        <f>'Gols encaixats'!B43</f>
        <v>0</v>
      </c>
      <c r="C43" s="66">
        <f>'Gols encaixats'!C43</f>
        <v>0</v>
      </c>
      <c r="D43" s="91">
        <f>'Gols encaixats'!D43</f>
        <v>0</v>
      </c>
      <c r="E43" s="90">
        <f>'Gols encaixats'!E43</f>
        <v>0</v>
      </c>
      <c r="F43" s="66">
        <f>'Gols encaixats'!F43</f>
        <v>0</v>
      </c>
      <c r="G43" s="92">
        <f>'Gols encaixats'!G43</f>
        <v>0</v>
      </c>
      <c r="H43" s="10">
        <f t="shared" si="0"/>
        <v>0</v>
      </c>
      <c r="I43" s="213">
        <v>41</v>
      </c>
    </row>
    <row r="44" spans="1:9">
      <c r="A44" s="65">
        <f>'Gols marcats'!A44</f>
        <v>0</v>
      </c>
      <c r="B44" s="112">
        <f>'Gols encaixats'!B44</f>
        <v>0</v>
      </c>
      <c r="C44" s="66">
        <f>'Gols encaixats'!C44</f>
        <v>0</v>
      </c>
      <c r="D44" s="91">
        <f>'Gols encaixats'!D44</f>
        <v>0</v>
      </c>
      <c r="E44" s="90">
        <f>'Gols encaixats'!E44</f>
        <v>0</v>
      </c>
      <c r="F44" s="66">
        <f>'Gols encaixats'!F44</f>
        <v>0</v>
      </c>
      <c r="G44" s="92">
        <f>'Gols encaixats'!G44</f>
        <v>0</v>
      </c>
      <c r="H44" s="10">
        <f t="shared" si="0"/>
        <v>0</v>
      </c>
      <c r="I44" s="213">
        <v>42</v>
      </c>
    </row>
    <row r="45" spans="1:9">
      <c r="A45" s="65">
        <f>'Gols marcats'!A45</f>
        <v>0</v>
      </c>
      <c r="B45" s="112">
        <f>'Gols encaixats'!B45</f>
        <v>0</v>
      </c>
      <c r="C45" s="66">
        <f>'Gols encaixats'!C45</f>
        <v>0</v>
      </c>
      <c r="D45" s="91">
        <f>'Gols encaixats'!D45</f>
        <v>0</v>
      </c>
      <c r="E45" s="90">
        <f>'Gols encaixats'!E45</f>
        <v>0</v>
      </c>
      <c r="F45" s="66">
        <f>'Gols encaixats'!F45</f>
        <v>0</v>
      </c>
      <c r="G45" s="92">
        <f>'Gols encaixats'!G45</f>
        <v>0</v>
      </c>
      <c r="H45" s="10">
        <f t="shared" si="0"/>
        <v>0</v>
      </c>
      <c r="I45" s="213">
        <v>1</v>
      </c>
    </row>
    <row r="46" spans="1:9">
      <c r="A46" s="65">
        <f>'Gols marcats'!A46</f>
        <v>0</v>
      </c>
      <c r="B46" s="112">
        <f>'Gols encaixats'!B46</f>
        <v>0</v>
      </c>
      <c r="C46" s="66">
        <f>'Gols encaixats'!C46</f>
        <v>0</v>
      </c>
      <c r="D46" s="91">
        <f>'Gols encaixats'!D46</f>
        <v>0</v>
      </c>
      <c r="E46" s="90">
        <f>'Gols encaixats'!E46</f>
        <v>0</v>
      </c>
      <c r="F46" s="66">
        <f>'Gols encaixats'!F46</f>
        <v>0</v>
      </c>
      <c r="G46" s="92">
        <f>'Gols encaixats'!G46</f>
        <v>0</v>
      </c>
      <c r="H46" s="10">
        <f t="shared" si="0"/>
        <v>0</v>
      </c>
      <c r="I46" s="213">
        <v>2</v>
      </c>
    </row>
    <row r="47" spans="1:9">
      <c r="A47" s="65">
        <f>'Gols marcats'!A47</f>
        <v>0</v>
      </c>
      <c r="B47" s="112">
        <f>'Gols encaixats'!B47</f>
        <v>0</v>
      </c>
      <c r="C47" s="66">
        <f>'Gols encaixats'!C47</f>
        <v>0</v>
      </c>
      <c r="D47" s="91">
        <f>'Gols encaixats'!D47</f>
        <v>0</v>
      </c>
      <c r="E47" s="90">
        <f>'Gols encaixats'!E47</f>
        <v>0</v>
      </c>
      <c r="F47" s="66">
        <f>'Gols encaixats'!F47</f>
        <v>0</v>
      </c>
      <c r="G47" s="92">
        <f>'Gols encaixats'!G47</f>
        <v>0</v>
      </c>
      <c r="H47" s="10">
        <f t="shared" si="0"/>
        <v>0</v>
      </c>
      <c r="I47" s="213">
        <v>3</v>
      </c>
    </row>
    <row r="48" spans="1:9">
      <c r="A48" s="65" t="str">
        <f>'Gols marcats'!A48</f>
        <v>Mutxamel</v>
      </c>
      <c r="B48" s="112">
        <f>'Gols encaixats'!B48</f>
        <v>0</v>
      </c>
      <c r="C48" s="66">
        <f>'Gols encaixats'!C48</f>
        <v>0</v>
      </c>
      <c r="D48" s="91">
        <f>'Gols encaixats'!D48</f>
        <v>0</v>
      </c>
      <c r="E48" s="90">
        <f>'Gols encaixats'!E48</f>
        <v>0</v>
      </c>
      <c r="F48" s="66">
        <f>'Gols encaixats'!F48</f>
        <v>0</v>
      </c>
      <c r="G48" s="92">
        <f>'Gols encaixats'!G48</f>
        <v>0</v>
      </c>
      <c r="H48" s="10">
        <f t="shared" si="0"/>
        <v>0</v>
      </c>
      <c r="I48" s="213">
        <v>4</v>
      </c>
    </row>
    <row r="49" spans="1:14">
      <c r="A49" s="65" t="str">
        <f>'Gols marcats'!A49</f>
        <v>Gandia</v>
      </c>
      <c r="B49" s="112">
        <f>'Gols encaixats'!B49</f>
        <v>0</v>
      </c>
      <c r="C49" s="66">
        <f>'Gols encaixats'!C49</f>
        <v>0</v>
      </c>
      <c r="D49" s="91">
        <f>'Gols encaixats'!D49</f>
        <v>0</v>
      </c>
      <c r="E49" s="90">
        <f>'Gols encaixats'!E49</f>
        <v>0</v>
      </c>
      <c r="F49" s="66">
        <f>'Gols encaixats'!F49</f>
        <v>0</v>
      </c>
      <c r="G49" s="92">
        <f>'Gols encaixats'!G49</f>
        <v>0</v>
      </c>
      <c r="H49" s="10">
        <f t="shared" si="0"/>
        <v>0</v>
      </c>
      <c r="I49" s="213">
        <v>5</v>
      </c>
    </row>
    <row r="50" spans="1:14" ht="13.5" thickBot="1">
      <c r="A50" s="65" t="str">
        <f>'Gols marcats'!A50</f>
        <v>Llíria</v>
      </c>
      <c r="B50" s="94">
        <f>'Gols encaixats'!B50</f>
        <v>0</v>
      </c>
      <c r="C50" s="66">
        <f>'Gols encaixats'!C50</f>
        <v>0</v>
      </c>
      <c r="D50" s="91">
        <f>'Gols encaixats'!D50</f>
        <v>0</v>
      </c>
      <c r="E50" s="90">
        <f>'Gols encaixats'!E50</f>
        <v>0</v>
      </c>
      <c r="F50" s="66">
        <f>'Gols encaixats'!F50</f>
        <v>0</v>
      </c>
      <c r="G50" s="92">
        <f>'Gols encaixats'!G50</f>
        <v>0</v>
      </c>
      <c r="H50" s="10">
        <f t="shared" si="0"/>
        <v>0</v>
      </c>
      <c r="I50" s="213">
        <v>6</v>
      </c>
    </row>
    <row r="51" spans="1:14" ht="14.25" thickTop="1" thickBot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spans="1:14" ht="13.5" thickTop="1"/>
    <row r="55" spans="1:14" s="61" customFormat="1">
      <c r="A55" s="60"/>
      <c r="B55" s="38"/>
      <c r="D55" s="38"/>
      <c r="F55" s="38"/>
      <c r="H55" s="38"/>
      <c r="J55" s="38"/>
      <c r="L55" s="38"/>
      <c r="M55" s="12"/>
      <c r="N55" s="62"/>
    </row>
    <row r="56" spans="1:14" s="61" customFormat="1">
      <c r="A56" s="9"/>
      <c r="B56" s="13"/>
      <c r="D56" s="13"/>
      <c r="F56" s="13"/>
      <c r="H56" s="13"/>
      <c r="J56" s="13"/>
      <c r="L56" s="13"/>
      <c r="M56" s="12"/>
    </row>
    <row r="57" spans="1:14" s="61" customFormat="1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workbookViewId="0">
      <selection activeCell="AM2" sqref="AM2"/>
    </sheetView>
  </sheetViews>
  <sheetFormatPr baseColWidth="10" defaultRowHeight="12.75"/>
  <cols>
    <col min="1" max="1" width="12.710937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40625" customWidth="1"/>
  </cols>
  <sheetData>
    <row r="1" spans="1:43" s="36" customFormat="1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>
      <c r="A2" t="s">
        <v>32</v>
      </c>
      <c r="AM2" s="1">
        <v>19</v>
      </c>
      <c r="AN2" s="1"/>
      <c r="AO2" s="1"/>
      <c r="AP2" s="1"/>
      <c r="AQ2" s="1"/>
    </row>
    <row r="4" spans="1:43">
      <c r="A4" t="s">
        <v>52</v>
      </c>
    </row>
    <row r="5" spans="1:43">
      <c r="A5" t="s">
        <v>53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U.E. ALZIRA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Gr. class. 38</vt:lpstr>
      <vt:lpstr>Gr. Class. 42</vt:lpstr>
      <vt:lpstr>Gols marcats per quarts</vt:lpstr>
      <vt:lpstr>Gols encaixats per quarts</vt:lpstr>
      <vt:lpstr>Gols marcats per parts</vt:lpstr>
      <vt:lpstr>Gols marcats per terços</vt:lpstr>
      <vt:lpstr>Gols encaixats per parts</vt:lpstr>
      <vt:lpstr>Gols encaixats per terços</vt:lpstr>
      <vt:lpstr>'Gols marcats'!Área_de_impresión</vt:lpstr>
      <vt:lpstr>'U.E. ALZIRA'!Área_de_impresión</vt:lpstr>
    </vt:vector>
  </TitlesOfParts>
  <Company>Algezira Vídeo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David</cp:lastModifiedBy>
  <cp:lastPrinted>2016-07-28T09:12:30Z</cp:lastPrinted>
  <dcterms:created xsi:type="dcterms:W3CDTF">1998-08-31T09:37:34Z</dcterms:created>
  <dcterms:modified xsi:type="dcterms:W3CDTF">2020-12-29T23:28:18Z</dcterms:modified>
</cp:coreProperties>
</file>