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ocuments\0 WEBS\UD Alzira\"/>
    </mc:Choice>
  </mc:AlternateContent>
  <xr:revisionPtr revIDLastSave="0" documentId="13_ncr:1_{6DCA392A-C9B7-4248-9656-0FC3F713154C}" xr6:coauthVersionLast="47" xr6:coauthVersionMax="47" xr10:uidLastSave="{00000000-0000-0000-0000-000000000000}"/>
  <bookViews>
    <workbookView xWindow="10680" yWindow="468" windowWidth="12396" windowHeight="12240" tabRatio="925" firstSheet="2" activeTab="3" xr2:uid="{00000000-000D-0000-FFFF-FFFF00000000}"/>
  </bookViews>
  <sheets>
    <sheet name="HISTÒRIC sols lliga" sheetId="30" r:id="rId1"/>
    <sheet name="Hoja1" sheetId="35" state="hidden" r:id="rId2"/>
    <sheet name="HISTÒRIC" sheetId="34" r:id="rId3"/>
    <sheet name="U.E. ALZIRA" sheetId="5" r:id="rId4"/>
    <sheet name="Gols marcats" sheetId="17" r:id="rId5"/>
    <sheet name="Gols encaixats" sheetId="23" r:id="rId6"/>
    <sheet name="G.m.casa" sheetId="26" r:id="rId7"/>
    <sheet name="G.e.casa" sheetId="27" r:id="rId8"/>
    <sheet name="G.m.fora" sheetId="28" r:id="rId9"/>
    <sheet name="G.e.fora" sheetId="25" r:id="rId10"/>
    <sheet name="Classificacions" sheetId="20" r:id="rId11"/>
    <sheet name="Penals" sheetId="32" r:id="rId12"/>
  </sheets>
  <externalReferences>
    <externalReference r:id="rId13"/>
  </externalReferences>
  <calcPr calcId="191029"/>
</workbook>
</file>

<file path=xl/calcChain.xml><?xml version="1.0" encoding="utf-8"?>
<calcChain xmlns="http://schemas.openxmlformats.org/spreadsheetml/2006/main">
  <c r="L97" i="5" l="1"/>
  <c r="L96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6" i="5"/>
  <c r="M7" i="5"/>
  <c r="M8" i="5"/>
  <c r="M9" i="5"/>
  <c r="M10" i="5"/>
  <c r="M53" i="26"/>
  <c r="K53" i="26"/>
  <c r="I53" i="26"/>
  <c r="G53" i="26"/>
  <c r="E53" i="26"/>
  <c r="C53" i="26"/>
  <c r="F53" i="26"/>
  <c r="B33" i="27"/>
  <c r="C33" i="27"/>
  <c r="D33" i="27"/>
  <c r="E33" i="27"/>
  <c r="F33" i="27"/>
  <c r="G33" i="27"/>
  <c r="H33" i="27"/>
  <c r="HL1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E109" i="5"/>
  <c r="IC109" i="5"/>
  <c r="FG4" i="5"/>
  <c r="FF4" i="5"/>
  <c r="FE4" i="5"/>
  <c r="FD4" i="5"/>
  <c r="FC4" i="5"/>
  <c r="FB4" i="5"/>
  <c r="FA4" i="5"/>
  <c r="EZ4" i="5"/>
  <c r="EY4" i="5"/>
  <c r="EX4" i="5"/>
  <c r="EW4" i="5"/>
  <c r="EV4" i="5"/>
  <c r="EU4" i="5"/>
  <c r="ET4" i="5"/>
  <c r="ES4" i="5"/>
  <c r="ER4" i="5"/>
  <c r="EQ4" i="5"/>
  <c r="EP4" i="5"/>
  <c r="EO4" i="5"/>
  <c r="V126" i="30"/>
  <c r="Q126" i="30"/>
  <c r="P126" i="30"/>
  <c r="O126" i="30"/>
  <c r="N126" i="30"/>
  <c r="M126" i="30"/>
  <c r="L126" i="30"/>
  <c r="K126" i="30"/>
  <c r="J126" i="30"/>
  <c r="I126" i="30"/>
  <c r="G126" i="30"/>
  <c r="F126" i="30"/>
  <c r="E126" i="30"/>
  <c r="D126" i="30"/>
  <c r="C126" i="30"/>
  <c r="V125" i="30"/>
  <c r="Q125" i="30"/>
  <c r="P125" i="30"/>
  <c r="O125" i="30"/>
  <c r="N125" i="30"/>
  <c r="M125" i="30"/>
  <c r="L125" i="30"/>
  <c r="K125" i="30"/>
  <c r="J125" i="30"/>
  <c r="I125" i="30"/>
  <c r="G125" i="30"/>
  <c r="F125" i="30"/>
  <c r="E125" i="30"/>
  <c r="D125" i="30"/>
  <c r="C125" i="30"/>
  <c r="V124" i="30"/>
  <c r="Q124" i="30"/>
  <c r="P124" i="30"/>
  <c r="O124" i="30"/>
  <c r="N124" i="30"/>
  <c r="M124" i="30"/>
  <c r="L124" i="30"/>
  <c r="K124" i="30"/>
  <c r="J124" i="30"/>
  <c r="I124" i="30"/>
  <c r="G124" i="30"/>
  <c r="F124" i="30"/>
  <c r="E124" i="30"/>
  <c r="D124" i="30"/>
  <c r="C124" i="30"/>
  <c r="V123" i="30"/>
  <c r="Q123" i="30"/>
  <c r="P123" i="30"/>
  <c r="O123" i="30"/>
  <c r="N123" i="30"/>
  <c r="M123" i="30"/>
  <c r="L123" i="30"/>
  <c r="K123" i="30"/>
  <c r="J123" i="30"/>
  <c r="I123" i="30"/>
  <c r="G123" i="30"/>
  <c r="F123" i="30"/>
  <c r="E123" i="30"/>
  <c r="D123" i="30"/>
  <c r="C123" i="30"/>
  <c r="V122" i="30"/>
  <c r="Q122" i="30"/>
  <c r="P122" i="30"/>
  <c r="O122" i="30"/>
  <c r="N122" i="30"/>
  <c r="M122" i="30"/>
  <c r="L122" i="30"/>
  <c r="K122" i="30"/>
  <c r="J122" i="30"/>
  <c r="I122" i="30"/>
  <c r="G122" i="30"/>
  <c r="F122" i="30"/>
  <c r="E122" i="30"/>
  <c r="D122" i="30"/>
  <c r="C122" i="30"/>
  <c r="V121" i="30"/>
  <c r="Q121" i="30"/>
  <c r="P121" i="30"/>
  <c r="O121" i="30"/>
  <c r="N121" i="30"/>
  <c r="M121" i="30"/>
  <c r="L121" i="30"/>
  <c r="K121" i="30"/>
  <c r="J121" i="30"/>
  <c r="I121" i="30"/>
  <c r="G121" i="30"/>
  <c r="F121" i="30"/>
  <c r="E121" i="30"/>
  <c r="D121" i="30"/>
  <c r="C121" i="30"/>
  <c r="N120" i="30"/>
  <c r="I120" i="30"/>
  <c r="L114" i="30"/>
  <c r="L111" i="30"/>
  <c r="L110" i="30"/>
  <c r="L83" i="30"/>
  <c r="L57" i="30"/>
  <c r="L56" i="30" s="1"/>
  <c r="L55" i="30"/>
  <c r="L43" i="30"/>
  <c r="L42" i="30" s="1"/>
  <c r="K36" i="30"/>
  <c r="J36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L20" i="30"/>
  <c r="L73" i="34"/>
  <c r="L7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C42" i="34"/>
  <c r="L55" i="34"/>
  <c r="L27" i="34"/>
  <c r="H4" i="25"/>
  <c r="H6" i="25"/>
  <c r="H8" i="25"/>
  <c r="H10" i="25"/>
  <c r="H12" i="25"/>
  <c r="H14" i="25"/>
  <c r="H16" i="25"/>
  <c r="H17" i="25"/>
  <c r="H19" i="25"/>
  <c r="H20" i="25"/>
  <c r="H22" i="25"/>
  <c r="H24" i="25"/>
  <c r="H28" i="25"/>
  <c r="H30" i="25"/>
  <c r="H32" i="25"/>
  <c r="A35" i="25"/>
  <c r="A32" i="25"/>
  <c r="A30" i="25"/>
  <c r="A28" i="25"/>
  <c r="A26" i="25"/>
  <c r="A24" i="25"/>
  <c r="A22" i="25"/>
  <c r="A20" i="25"/>
  <c r="A19" i="25"/>
  <c r="A17" i="25"/>
  <c r="A16" i="25"/>
  <c r="A14" i="25"/>
  <c r="A12" i="25"/>
  <c r="A10" i="25"/>
  <c r="A8" i="25"/>
  <c r="A6" i="25"/>
  <c r="A4" i="25"/>
  <c r="H4" i="28"/>
  <c r="H6" i="28"/>
  <c r="H8" i="28"/>
  <c r="H10" i="28"/>
  <c r="H12" i="28"/>
  <c r="H14" i="28"/>
  <c r="H16" i="28"/>
  <c r="H18" i="28"/>
  <c r="H19" i="28"/>
  <c r="H20" i="28"/>
  <c r="H22" i="28"/>
  <c r="H30" i="28"/>
  <c r="A32" i="28"/>
  <c r="B32" i="28"/>
  <c r="C32" i="28"/>
  <c r="D32" i="28"/>
  <c r="E32" i="28"/>
  <c r="F32" i="28"/>
  <c r="G32" i="28"/>
  <c r="A6" i="28"/>
  <c r="B6" i="28"/>
  <c r="C6" i="28"/>
  <c r="D6" i="28"/>
  <c r="E6" i="28"/>
  <c r="F6" i="28"/>
  <c r="G6" i="28"/>
  <c r="A4" i="28"/>
  <c r="B4" i="28"/>
  <c r="C4" i="28"/>
  <c r="D4" i="28"/>
  <c r="E4" i="28"/>
  <c r="F4" i="28"/>
  <c r="G4" i="28"/>
  <c r="A8" i="28"/>
  <c r="B8" i="28"/>
  <c r="C8" i="28"/>
  <c r="D8" i="28"/>
  <c r="E8" i="28"/>
  <c r="F8" i="28"/>
  <c r="G8" i="28"/>
  <c r="H3" i="27"/>
  <c r="H5" i="27"/>
  <c r="H7" i="27"/>
  <c r="H9" i="27"/>
  <c r="H11" i="27"/>
  <c r="H13" i="27"/>
  <c r="H15" i="27"/>
  <c r="H18" i="27"/>
  <c r="H21" i="27"/>
  <c r="H23" i="27"/>
  <c r="H29" i="27"/>
  <c r="H36" i="27"/>
  <c r="B3" i="27"/>
  <c r="C3" i="27"/>
  <c r="D3" i="27"/>
  <c r="E3" i="27"/>
  <c r="F3" i="27"/>
  <c r="G3" i="27"/>
  <c r="B5" i="27"/>
  <c r="C5" i="27"/>
  <c r="D5" i="27"/>
  <c r="E5" i="27"/>
  <c r="F5" i="27"/>
  <c r="G5" i="27"/>
  <c r="B7" i="27"/>
  <c r="C7" i="27"/>
  <c r="D7" i="27"/>
  <c r="E7" i="27"/>
  <c r="F7" i="27"/>
  <c r="G7" i="27"/>
  <c r="B9" i="27"/>
  <c r="C9" i="27"/>
  <c r="D9" i="27"/>
  <c r="E9" i="27"/>
  <c r="F9" i="27"/>
  <c r="G9" i="27"/>
  <c r="B11" i="27"/>
  <c r="C11" i="27"/>
  <c r="D11" i="27"/>
  <c r="E11" i="27"/>
  <c r="F11" i="27"/>
  <c r="G11" i="27"/>
  <c r="B13" i="27"/>
  <c r="C13" i="27"/>
  <c r="D13" i="27"/>
  <c r="E13" i="27"/>
  <c r="F13" i="27"/>
  <c r="G13" i="27"/>
  <c r="B15" i="27"/>
  <c r="C15" i="27"/>
  <c r="D15" i="27"/>
  <c r="E15" i="27"/>
  <c r="F15" i="27"/>
  <c r="G15" i="27"/>
  <c r="B18" i="27"/>
  <c r="C18" i="27"/>
  <c r="D18" i="27"/>
  <c r="E18" i="27"/>
  <c r="F18" i="27"/>
  <c r="G18" i="27"/>
  <c r="B21" i="27"/>
  <c r="C21" i="27"/>
  <c r="D21" i="27"/>
  <c r="E21" i="27"/>
  <c r="F21" i="27"/>
  <c r="G21" i="27"/>
  <c r="B23" i="27"/>
  <c r="C23" i="27"/>
  <c r="D23" i="27"/>
  <c r="E23" i="27"/>
  <c r="F23" i="27"/>
  <c r="G23" i="27"/>
  <c r="B25" i="27"/>
  <c r="C25" i="27"/>
  <c r="D25" i="27"/>
  <c r="E25" i="27"/>
  <c r="F25" i="27"/>
  <c r="G25" i="27"/>
  <c r="B27" i="27"/>
  <c r="C27" i="27"/>
  <c r="D27" i="27"/>
  <c r="E27" i="27"/>
  <c r="F27" i="27"/>
  <c r="G27" i="27"/>
  <c r="B29" i="27"/>
  <c r="C29" i="27"/>
  <c r="D29" i="27"/>
  <c r="E29" i="27"/>
  <c r="F29" i="27"/>
  <c r="G29" i="27"/>
  <c r="B31" i="27"/>
  <c r="C31" i="27"/>
  <c r="D31" i="27"/>
  <c r="E31" i="27"/>
  <c r="F31" i="27"/>
  <c r="G31" i="27"/>
  <c r="B34" i="27"/>
  <c r="C34" i="27"/>
  <c r="D34" i="27"/>
  <c r="E34" i="27"/>
  <c r="F34" i="27"/>
  <c r="G34" i="27"/>
  <c r="B36" i="27"/>
  <c r="C36" i="27"/>
  <c r="D36" i="27"/>
  <c r="E36" i="27"/>
  <c r="F36" i="27"/>
  <c r="G36" i="27"/>
  <c r="A33" i="26"/>
  <c r="H3" i="26"/>
  <c r="H5" i="26"/>
  <c r="H7" i="26"/>
  <c r="H9" i="26"/>
  <c r="H11" i="26"/>
  <c r="H13" i="26"/>
  <c r="H15" i="26"/>
  <c r="H18" i="26"/>
  <c r="H21" i="26"/>
  <c r="H23" i="26"/>
  <c r="H31" i="26"/>
  <c r="H36" i="26"/>
  <c r="B10" i="28"/>
  <c r="C10" i="28"/>
  <c r="D10" i="28"/>
  <c r="E10" i="28"/>
  <c r="F10" i="28"/>
  <c r="G10" i="28"/>
  <c r="B12" i="28"/>
  <c r="C12" i="28"/>
  <c r="D12" i="28"/>
  <c r="E12" i="28"/>
  <c r="F12" i="28"/>
  <c r="G12" i="28"/>
  <c r="B14" i="28"/>
  <c r="C14" i="28"/>
  <c r="D14" i="28"/>
  <c r="E14" i="28"/>
  <c r="F14" i="28"/>
  <c r="G14" i="28"/>
  <c r="B16" i="28"/>
  <c r="C16" i="28"/>
  <c r="D16" i="28"/>
  <c r="E16" i="28"/>
  <c r="F16" i="28"/>
  <c r="G16" i="28"/>
  <c r="B17" i="28"/>
  <c r="C17" i="28"/>
  <c r="D17" i="28"/>
  <c r="E17" i="28"/>
  <c r="F17" i="28"/>
  <c r="G17" i="28"/>
  <c r="B19" i="28"/>
  <c r="C19" i="28"/>
  <c r="D19" i="28"/>
  <c r="E19" i="28"/>
  <c r="F19" i="28"/>
  <c r="G19" i="28"/>
  <c r="B20" i="28"/>
  <c r="C20" i="28"/>
  <c r="D20" i="28"/>
  <c r="E20" i="28"/>
  <c r="F20" i="28"/>
  <c r="G20" i="28"/>
  <c r="B22" i="28"/>
  <c r="C22" i="28"/>
  <c r="D22" i="28"/>
  <c r="E22" i="28"/>
  <c r="F22" i="28"/>
  <c r="G22" i="28"/>
  <c r="B24" i="28"/>
  <c r="C24" i="28"/>
  <c r="D24" i="28"/>
  <c r="E24" i="28"/>
  <c r="F24" i="28"/>
  <c r="G24" i="28"/>
  <c r="B26" i="28"/>
  <c r="C26" i="28"/>
  <c r="D26" i="28"/>
  <c r="E26" i="28"/>
  <c r="F26" i="28"/>
  <c r="G26" i="28"/>
  <c r="H26" i="28" s="1"/>
  <c r="B28" i="28"/>
  <c r="C28" i="28"/>
  <c r="D28" i="28"/>
  <c r="E28" i="28"/>
  <c r="H28" i="28" s="1"/>
  <c r="F28" i="28"/>
  <c r="G28" i="28"/>
  <c r="B30" i="28"/>
  <c r="C30" i="28"/>
  <c r="D30" i="28"/>
  <c r="E30" i="28"/>
  <c r="F30" i="28"/>
  <c r="G30" i="28"/>
  <c r="B35" i="28"/>
  <c r="H35" i="28" s="1"/>
  <c r="C35" i="28"/>
  <c r="D35" i="28"/>
  <c r="E35" i="28"/>
  <c r="F35" i="28"/>
  <c r="G35" i="28"/>
  <c r="B37" i="28"/>
  <c r="C37" i="28"/>
  <c r="D37" i="28"/>
  <c r="E37" i="28"/>
  <c r="F37" i="28"/>
  <c r="G37" i="28"/>
  <c r="C38" i="28"/>
  <c r="D38" i="28"/>
  <c r="E38" i="28"/>
  <c r="F38" i="28"/>
  <c r="G38" i="28"/>
  <c r="H53" i="25"/>
  <c r="B4" i="25"/>
  <c r="C4" i="25"/>
  <c r="D4" i="25"/>
  <c r="E4" i="25"/>
  <c r="F4" i="25"/>
  <c r="G4" i="25"/>
  <c r="B6" i="25"/>
  <c r="C6" i="25"/>
  <c r="D6" i="25"/>
  <c r="E6" i="25"/>
  <c r="F6" i="25"/>
  <c r="G6" i="25"/>
  <c r="B8" i="25"/>
  <c r="C8" i="25"/>
  <c r="D8" i="25"/>
  <c r="E8" i="25"/>
  <c r="F8" i="25"/>
  <c r="G8" i="25"/>
  <c r="B10" i="25"/>
  <c r="C10" i="25"/>
  <c r="D10" i="25"/>
  <c r="E10" i="25"/>
  <c r="F10" i="25"/>
  <c r="G10" i="25"/>
  <c r="B12" i="25"/>
  <c r="C12" i="25"/>
  <c r="D12" i="25"/>
  <c r="E12" i="25"/>
  <c r="F12" i="25"/>
  <c r="G12" i="25"/>
  <c r="B14" i="25"/>
  <c r="C14" i="25"/>
  <c r="D14" i="25"/>
  <c r="E14" i="25"/>
  <c r="F14" i="25"/>
  <c r="G14" i="25"/>
  <c r="B16" i="25"/>
  <c r="C16" i="25"/>
  <c r="D16" i="25"/>
  <c r="E16" i="25"/>
  <c r="F16" i="25"/>
  <c r="G16" i="25"/>
  <c r="B17" i="25"/>
  <c r="C17" i="25"/>
  <c r="D17" i="25"/>
  <c r="E17" i="25"/>
  <c r="F17" i="25"/>
  <c r="G17" i="25"/>
  <c r="B19" i="25"/>
  <c r="C19" i="25"/>
  <c r="D19" i="25"/>
  <c r="E19" i="25"/>
  <c r="F19" i="25"/>
  <c r="G19" i="25"/>
  <c r="B20" i="25"/>
  <c r="C20" i="25"/>
  <c r="D20" i="25"/>
  <c r="E20" i="25"/>
  <c r="F20" i="25"/>
  <c r="G20" i="25"/>
  <c r="B22" i="25"/>
  <c r="C22" i="25"/>
  <c r="D22" i="25"/>
  <c r="E22" i="25"/>
  <c r="F22" i="25"/>
  <c r="G22" i="25"/>
  <c r="B24" i="25"/>
  <c r="C24" i="25"/>
  <c r="D24" i="25"/>
  <c r="E24" i="25"/>
  <c r="F24" i="25"/>
  <c r="G24" i="25"/>
  <c r="B26" i="25"/>
  <c r="C26" i="25"/>
  <c r="D26" i="25"/>
  <c r="E26" i="25"/>
  <c r="F26" i="25"/>
  <c r="G26" i="25"/>
  <c r="B28" i="25"/>
  <c r="C28" i="25"/>
  <c r="D28" i="25"/>
  <c r="E28" i="25"/>
  <c r="F28" i="25"/>
  <c r="G28" i="25"/>
  <c r="B30" i="25"/>
  <c r="C30" i="25"/>
  <c r="D30" i="25"/>
  <c r="E30" i="25"/>
  <c r="F30" i="25"/>
  <c r="G30" i="25"/>
  <c r="B32" i="25"/>
  <c r="C32" i="25"/>
  <c r="D32" i="25"/>
  <c r="E32" i="25"/>
  <c r="F32" i="25"/>
  <c r="G32" i="25"/>
  <c r="L53" i="25" s="1"/>
  <c r="B35" i="25"/>
  <c r="C35" i="25"/>
  <c r="D53" i="25" s="1"/>
  <c r="D35" i="25"/>
  <c r="F53" i="25" s="1"/>
  <c r="E35" i="25"/>
  <c r="F35" i="25"/>
  <c r="G35" i="25"/>
  <c r="J53" i="25"/>
  <c r="J53" i="26"/>
  <c r="B53" i="26"/>
  <c r="IE2" i="5"/>
  <c r="H35" i="25" l="1"/>
  <c r="B53" i="25"/>
  <c r="H32" i="28"/>
  <c r="H26" i="25"/>
  <c r="H24" i="28"/>
  <c r="H53" i="28"/>
  <c r="B53" i="28"/>
  <c r="F53" i="28"/>
  <c r="D53" i="28"/>
  <c r="L53" i="28"/>
  <c r="J53" i="28"/>
  <c r="N53" i="25"/>
  <c r="HV2" i="5"/>
  <c r="HT2" i="5"/>
  <c r="HM2" i="5"/>
  <c r="HN2" i="5"/>
  <c r="HO2" i="5"/>
  <c r="IC2" i="5"/>
  <c r="HL42" i="5"/>
  <c r="FM42" i="5"/>
  <c r="FN42" i="5"/>
  <c r="FO42" i="5"/>
  <c r="EN4" i="5"/>
  <c r="EJ4" i="5"/>
  <c r="L18" i="5"/>
  <c r="L66" i="5"/>
  <c r="L41" i="5"/>
  <c r="FV2" i="5"/>
  <c r="G36" i="26"/>
  <c r="F36" i="26"/>
  <c r="E36" i="26"/>
  <c r="D36" i="26"/>
  <c r="C36" i="26"/>
  <c r="B36" i="26"/>
  <c r="G34" i="26"/>
  <c r="F34" i="26"/>
  <c r="E34" i="26"/>
  <c r="H53" i="26" s="1"/>
  <c r="D34" i="26"/>
  <c r="C34" i="26"/>
  <c r="B34" i="26"/>
  <c r="G33" i="26"/>
  <c r="F33" i="26"/>
  <c r="E33" i="26"/>
  <c r="D33" i="26"/>
  <c r="H33" i="26" s="1"/>
  <c r="C33" i="26"/>
  <c r="B33" i="26"/>
  <c r="G31" i="26"/>
  <c r="F31" i="26"/>
  <c r="E31" i="26"/>
  <c r="D31" i="26"/>
  <c r="C31" i="26"/>
  <c r="B31" i="26"/>
  <c r="G29" i="26"/>
  <c r="H29" i="26" s="1"/>
  <c r="F29" i="26"/>
  <c r="E29" i="26"/>
  <c r="D29" i="26"/>
  <c r="C29" i="26"/>
  <c r="B29" i="26"/>
  <c r="G27" i="26"/>
  <c r="F27" i="26"/>
  <c r="E27" i="26"/>
  <c r="D27" i="26"/>
  <c r="C27" i="26"/>
  <c r="B27" i="26"/>
  <c r="G25" i="26"/>
  <c r="F25" i="26"/>
  <c r="E25" i="26"/>
  <c r="D25" i="26"/>
  <c r="C25" i="26"/>
  <c r="B25" i="26"/>
  <c r="G23" i="26"/>
  <c r="F23" i="26"/>
  <c r="E23" i="26"/>
  <c r="D23" i="26"/>
  <c r="C23" i="26"/>
  <c r="B23" i="26"/>
  <c r="G21" i="26"/>
  <c r="F21" i="26"/>
  <c r="E21" i="26"/>
  <c r="D21" i="26"/>
  <c r="C21" i="26"/>
  <c r="B21" i="26"/>
  <c r="G18" i="26"/>
  <c r="F18" i="26"/>
  <c r="E18" i="26"/>
  <c r="D18" i="26"/>
  <c r="C18" i="26"/>
  <c r="B18" i="26"/>
  <c r="G15" i="26"/>
  <c r="F15" i="26"/>
  <c r="E15" i="26"/>
  <c r="D15" i="26"/>
  <c r="C15" i="26"/>
  <c r="B15" i="26"/>
  <c r="G13" i="26"/>
  <c r="F13" i="26"/>
  <c r="E13" i="26"/>
  <c r="D13" i="26"/>
  <c r="C13" i="26"/>
  <c r="B13" i="26"/>
  <c r="G11" i="26"/>
  <c r="F11" i="26"/>
  <c r="E11" i="26"/>
  <c r="D11" i="26"/>
  <c r="C11" i="26"/>
  <c r="B11" i="26"/>
  <c r="G9" i="26"/>
  <c r="F9" i="26"/>
  <c r="E9" i="26"/>
  <c r="D9" i="26"/>
  <c r="C9" i="26"/>
  <c r="B9" i="26"/>
  <c r="G7" i="26"/>
  <c r="F7" i="26"/>
  <c r="E7" i="26"/>
  <c r="D7" i="26"/>
  <c r="C7" i="26"/>
  <c r="B7" i="26"/>
  <c r="G5" i="26"/>
  <c r="F5" i="26"/>
  <c r="E5" i="26"/>
  <c r="D5" i="26"/>
  <c r="C5" i="26"/>
  <c r="B5" i="26"/>
  <c r="G3" i="26"/>
  <c r="F3" i="26"/>
  <c r="E3" i="26"/>
  <c r="D3" i="26"/>
  <c r="C3" i="26"/>
  <c r="B3" i="26"/>
  <c r="A36" i="27"/>
  <c r="A34" i="27"/>
  <c r="A31" i="27"/>
  <c r="A29" i="27"/>
  <c r="A27" i="27"/>
  <c r="A25" i="27"/>
  <c r="A23" i="27"/>
  <c r="A21" i="27"/>
  <c r="A18" i="27"/>
  <c r="A15" i="27"/>
  <c r="A13" i="27"/>
  <c r="A11" i="27"/>
  <c r="A9" i="27"/>
  <c r="A7" i="27"/>
  <c r="A5" i="27"/>
  <c r="A3" i="27"/>
  <c r="A21" i="26"/>
  <c r="A23" i="26"/>
  <c r="A25" i="26"/>
  <c r="A27" i="26"/>
  <c r="A29" i="26"/>
  <c r="A31" i="26"/>
  <c r="A35" i="28"/>
  <c r="A30" i="28"/>
  <c r="A28" i="28"/>
  <c r="A26" i="28"/>
  <c r="A24" i="28"/>
  <c r="A22" i="28"/>
  <c r="A20" i="28"/>
  <c r="A19" i="28"/>
  <c r="A17" i="28"/>
  <c r="A16" i="28"/>
  <c r="A14" i="28"/>
  <c r="A12" i="28"/>
  <c r="A10" i="28"/>
  <c r="A36" i="26"/>
  <c r="A34" i="26"/>
  <c r="A18" i="26"/>
  <c r="A15" i="26"/>
  <c r="A13" i="26"/>
  <c r="A11" i="26"/>
  <c r="A9" i="26"/>
  <c r="A7" i="26"/>
  <c r="A5" i="26"/>
  <c r="A3" i="26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CM4" i="5"/>
  <c r="CK4" i="5"/>
  <c r="CH4" i="5"/>
  <c r="CF4" i="5"/>
  <c r="CD4" i="5"/>
  <c r="FM5" i="5"/>
  <c r="FN5" i="5"/>
  <c r="FO5" i="5"/>
  <c r="FM7" i="5"/>
  <c r="FN7" i="5"/>
  <c r="FO7" i="5"/>
  <c r="FM8" i="5"/>
  <c r="FN8" i="5"/>
  <c r="FO8" i="5"/>
  <c r="FM9" i="5"/>
  <c r="FN9" i="5"/>
  <c r="FO9" i="5"/>
  <c r="FM10" i="5"/>
  <c r="FN10" i="5"/>
  <c r="FO10" i="5"/>
  <c r="FM11" i="5"/>
  <c r="FN11" i="5"/>
  <c r="FO11" i="5"/>
  <c r="FM12" i="5"/>
  <c r="FN12" i="5"/>
  <c r="FO12" i="5"/>
  <c r="FM13" i="5"/>
  <c r="FN13" i="5"/>
  <c r="FO13" i="5"/>
  <c r="FM14" i="5"/>
  <c r="FN14" i="5"/>
  <c r="FO14" i="5"/>
  <c r="FM15" i="5"/>
  <c r="FN15" i="5"/>
  <c r="FO15" i="5"/>
  <c r="FM16" i="5"/>
  <c r="FN16" i="5"/>
  <c r="FO16" i="5"/>
  <c r="FM17" i="5"/>
  <c r="FN17" i="5"/>
  <c r="FO17" i="5"/>
  <c r="FM18" i="5"/>
  <c r="FN18" i="5"/>
  <c r="FO18" i="5"/>
  <c r="FM19" i="5"/>
  <c r="FN19" i="5"/>
  <c r="FO19" i="5"/>
  <c r="FM20" i="5"/>
  <c r="FN20" i="5"/>
  <c r="FO20" i="5"/>
  <c r="FM21" i="5"/>
  <c r="FN21" i="5"/>
  <c r="FO21" i="5"/>
  <c r="FM22" i="5"/>
  <c r="FN22" i="5"/>
  <c r="FO22" i="5"/>
  <c r="FM23" i="5"/>
  <c r="FN23" i="5"/>
  <c r="FO23" i="5"/>
  <c r="FM24" i="5"/>
  <c r="FN24" i="5"/>
  <c r="FO24" i="5"/>
  <c r="FM25" i="5"/>
  <c r="FN25" i="5"/>
  <c r="FO25" i="5"/>
  <c r="FM26" i="5"/>
  <c r="FN26" i="5"/>
  <c r="FO26" i="5"/>
  <c r="FM27" i="5"/>
  <c r="FN27" i="5"/>
  <c r="FO27" i="5"/>
  <c r="FM28" i="5"/>
  <c r="FN28" i="5"/>
  <c r="FO28" i="5"/>
  <c r="FM29" i="5"/>
  <c r="FN29" i="5"/>
  <c r="FO29" i="5"/>
  <c r="FM30" i="5"/>
  <c r="FN30" i="5"/>
  <c r="FO30" i="5"/>
  <c r="FM31" i="5"/>
  <c r="FN31" i="5"/>
  <c r="FO31" i="5"/>
  <c r="FM32" i="5"/>
  <c r="FN32" i="5"/>
  <c r="FO32" i="5"/>
  <c r="FM33" i="5"/>
  <c r="FN33" i="5"/>
  <c r="FO33" i="5"/>
  <c r="FM34" i="5"/>
  <c r="FN34" i="5"/>
  <c r="FO34" i="5"/>
  <c r="FM35" i="5"/>
  <c r="FN35" i="5"/>
  <c r="FO35" i="5"/>
  <c r="FM36" i="5"/>
  <c r="FN36" i="5"/>
  <c r="FO36" i="5"/>
  <c r="FM37" i="5"/>
  <c r="FN37" i="5"/>
  <c r="FO37" i="5"/>
  <c r="FM38" i="5"/>
  <c r="FN38" i="5"/>
  <c r="FO38" i="5"/>
  <c r="FM39" i="5"/>
  <c r="FN39" i="5"/>
  <c r="FO39" i="5"/>
  <c r="FM40" i="5"/>
  <c r="FN40" i="5"/>
  <c r="FO40" i="5"/>
  <c r="FM41" i="5"/>
  <c r="FN41" i="5"/>
  <c r="FO41" i="5"/>
  <c r="FM66" i="5"/>
  <c r="FN66" i="5"/>
  <c r="FO66" i="5"/>
  <c r="FM67" i="5"/>
  <c r="FN67" i="5"/>
  <c r="FO67" i="5"/>
  <c r="FM68" i="5"/>
  <c r="FN68" i="5"/>
  <c r="FO68" i="5"/>
  <c r="FM69" i="5"/>
  <c r="FN69" i="5"/>
  <c r="FO69" i="5"/>
  <c r="FM70" i="5"/>
  <c r="FN70" i="5"/>
  <c r="FO70" i="5"/>
  <c r="FM71" i="5"/>
  <c r="FN71" i="5"/>
  <c r="FO71" i="5"/>
  <c r="FM72" i="5"/>
  <c r="FN72" i="5"/>
  <c r="FO72" i="5"/>
  <c r="FM73" i="5"/>
  <c r="FN73" i="5"/>
  <c r="FO73" i="5"/>
  <c r="FM74" i="5"/>
  <c r="FN74" i="5"/>
  <c r="FO74" i="5"/>
  <c r="FM75" i="5"/>
  <c r="FN75" i="5"/>
  <c r="FO75" i="5"/>
  <c r="FM76" i="5"/>
  <c r="FN76" i="5"/>
  <c r="FO76" i="5"/>
  <c r="FM77" i="5"/>
  <c r="FN77" i="5"/>
  <c r="FO77" i="5"/>
  <c r="FM78" i="5"/>
  <c r="FN78" i="5"/>
  <c r="FO78" i="5"/>
  <c r="FM79" i="5"/>
  <c r="FN79" i="5"/>
  <c r="FO79" i="5"/>
  <c r="FM80" i="5"/>
  <c r="FN80" i="5"/>
  <c r="FO80" i="5"/>
  <c r="FM81" i="5"/>
  <c r="FN81" i="5"/>
  <c r="FO81" i="5"/>
  <c r="FM82" i="5"/>
  <c r="FN82" i="5"/>
  <c r="FO82" i="5"/>
  <c r="FM83" i="5"/>
  <c r="FN83" i="5"/>
  <c r="FO83" i="5"/>
  <c r="FM84" i="5"/>
  <c r="FN84" i="5"/>
  <c r="FO84" i="5"/>
  <c r="FM85" i="5"/>
  <c r="FN85" i="5"/>
  <c r="FO85" i="5"/>
  <c r="FM86" i="5"/>
  <c r="FN86" i="5"/>
  <c r="FO86" i="5"/>
  <c r="FM87" i="5"/>
  <c r="FN87" i="5"/>
  <c r="FO87" i="5"/>
  <c r="FM88" i="5"/>
  <c r="FN88" i="5"/>
  <c r="FO88" i="5"/>
  <c r="FM89" i="5"/>
  <c r="FN89" i="5"/>
  <c r="FO89" i="5"/>
  <c r="FM90" i="5"/>
  <c r="FN90" i="5"/>
  <c r="FO90" i="5"/>
  <c r="FM91" i="5"/>
  <c r="FN91" i="5"/>
  <c r="FO91" i="5"/>
  <c r="FM92" i="5"/>
  <c r="FN92" i="5"/>
  <c r="FO92" i="5"/>
  <c r="FM93" i="5"/>
  <c r="FN93" i="5"/>
  <c r="FO93" i="5"/>
  <c r="FM94" i="5"/>
  <c r="FN94" i="5"/>
  <c r="FO94" i="5"/>
  <c r="FM95" i="5"/>
  <c r="FN95" i="5"/>
  <c r="FO95" i="5"/>
  <c r="FM96" i="5"/>
  <c r="FN96" i="5"/>
  <c r="FO96" i="5"/>
  <c r="FM97" i="5"/>
  <c r="FN97" i="5"/>
  <c r="FO97" i="5"/>
  <c r="FM98" i="5"/>
  <c r="FN98" i="5"/>
  <c r="FO98" i="5"/>
  <c r="FM99" i="5"/>
  <c r="FN99" i="5"/>
  <c r="FO99" i="5"/>
  <c r="FM100" i="5"/>
  <c r="FN100" i="5"/>
  <c r="FO100" i="5"/>
  <c r="FM101" i="5"/>
  <c r="FN101" i="5"/>
  <c r="FO101" i="5"/>
  <c r="FM102" i="5"/>
  <c r="FN102" i="5"/>
  <c r="FO102" i="5"/>
  <c r="FM103" i="5"/>
  <c r="FN103" i="5"/>
  <c r="FO103" i="5"/>
  <c r="FM104" i="5"/>
  <c r="FN104" i="5"/>
  <c r="FO104" i="5"/>
  <c r="FM105" i="5"/>
  <c r="FN105" i="5"/>
  <c r="FO105" i="5"/>
  <c r="FM106" i="5"/>
  <c r="FN106" i="5"/>
  <c r="FO106" i="5"/>
  <c r="FM107" i="5"/>
  <c r="FN107" i="5"/>
  <c r="FO107" i="5"/>
  <c r="FO6" i="5"/>
  <c r="FN6" i="5"/>
  <c r="FM6" i="5"/>
  <c r="FP4" i="5"/>
  <c r="FQ4" i="5"/>
  <c r="FR4" i="5"/>
  <c r="BU4" i="5"/>
  <c r="BV4" i="5"/>
  <c r="BW4" i="5"/>
  <c r="L72" i="34"/>
  <c r="K45" i="34"/>
  <c r="J45" i="34"/>
  <c r="C21" i="5"/>
  <c r="D21" i="5"/>
  <c r="E21" i="5"/>
  <c r="F21" i="5"/>
  <c r="G21" i="5"/>
  <c r="H21" i="5"/>
  <c r="I21" i="5"/>
  <c r="L21" i="5"/>
  <c r="O21" i="5"/>
  <c r="P21" i="5"/>
  <c r="Q21" i="5"/>
  <c r="R21" i="5"/>
  <c r="S21" i="5"/>
  <c r="T21" i="5"/>
  <c r="HL21" i="5"/>
  <c r="V21" i="5" s="1"/>
  <c r="C22" i="5"/>
  <c r="D22" i="5"/>
  <c r="E22" i="5"/>
  <c r="F22" i="5"/>
  <c r="G22" i="5"/>
  <c r="H22" i="5"/>
  <c r="I22" i="5"/>
  <c r="L22" i="5"/>
  <c r="O22" i="5"/>
  <c r="O65" i="30" s="1"/>
  <c r="P22" i="5"/>
  <c r="Q22" i="5"/>
  <c r="R22" i="5"/>
  <c r="S22" i="5"/>
  <c r="S65" i="30" s="1"/>
  <c r="T22" i="5"/>
  <c r="HL22" i="5"/>
  <c r="V22" i="5" s="1"/>
  <c r="C23" i="5"/>
  <c r="C66" i="30" s="1"/>
  <c r="D23" i="5"/>
  <c r="D66" i="30" s="1"/>
  <c r="E23" i="5"/>
  <c r="E66" i="30" s="1"/>
  <c r="F23" i="5"/>
  <c r="F66" i="30" s="1"/>
  <c r="G23" i="5"/>
  <c r="G66" i="30" s="1"/>
  <c r="H23" i="5"/>
  <c r="H66" i="30" s="1"/>
  <c r="I23" i="5"/>
  <c r="I66" i="30" s="1"/>
  <c r="L23" i="5"/>
  <c r="L66" i="30" s="1"/>
  <c r="M66" i="30"/>
  <c r="O23" i="5"/>
  <c r="O66" i="30" s="1"/>
  <c r="P23" i="5"/>
  <c r="P66" i="30" s="1"/>
  <c r="Q23" i="5"/>
  <c r="Q66" i="30" s="1"/>
  <c r="R23" i="5"/>
  <c r="R66" i="30" s="1"/>
  <c r="S23" i="5"/>
  <c r="S66" i="30" s="1"/>
  <c r="T23" i="5"/>
  <c r="T66" i="30" s="1"/>
  <c r="HL23" i="5"/>
  <c r="V23" i="5" s="1"/>
  <c r="V66" i="30" s="1"/>
  <c r="C24" i="5"/>
  <c r="C67" i="30" s="1"/>
  <c r="D24" i="5"/>
  <c r="D67" i="30" s="1"/>
  <c r="E24" i="5"/>
  <c r="E67" i="30" s="1"/>
  <c r="F24" i="5"/>
  <c r="F67" i="30" s="1"/>
  <c r="G24" i="5"/>
  <c r="G67" i="30" s="1"/>
  <c r="H24" i="5"/>
  <c r="H67" i="30" s="1"/>
  <c r="I24" i="5"/>
  <c r="I67" i="30" s="1"/>
  <c r="L24" i="5"/>
  <c r="L67" i="30" s="1"/>
  <c r="M67" i="30"/>
  <c r="O24" i="5"/>
  <c r="O67" i="30" s="1"/>
  <c r="P24" i="5"/>
  <c r="P67" i="30" s="1"/>
  <c r="Q24" i="5"/>
  <c r="Q67" i="30" s="1"/>
  <c r="R24" i="5"/>
  <c r="R67" i="30" s="1"/>
  <c r="S24" i="5"/>
  <c r="S67" i="30" s="1"/>
  <c r="T24" i="5"/>
  <c r="T67" i="30" s="1"/>
  <c r="HL24" i="5"/>
  <c r="V24" i="5" s="1"/>
  <c r="V67" i="30" s="1"/>
  <c r="C25" i="5"/>
  <c r="C68" i="30" s="1"/>
  <c r="D25" i="5"/>
  <c r="D68" i="30" s="1"/>
  <c r="E25" i="5"/>
  <c r="E68" i="30" s="1"/>
  <c r="F25" i="5"/>
  <c r="F68" i="30" s="1"/>
  <c r="G25" i="5"/>
  <c r="G68" i="30" s="1"/>
  <c r="H25" i="5"/>
  <c r="H68" i="30" s="1"/>
  <c r="I25" i="5"/>
  <c r="I68" i="30" s="1"/>
  <c r="L25" i="5"/>
  <c r="L68" i="30" s="1"/>
  <c r="M68" i="30"/>
  <c r="O25" i="5"/>
  <c r="O68" i="30" s="1"/>
  <c r="P25" i="5"/>
  <c r="P68" i="30" s="1"/>
  <c r="Q25" i="5"/>
  <c r="Q68" i="30" s="1"/>
  <c r="R25" i="5"/>
  <c r="R68" i="30" s="1"/>
  <c r="S25" i="5"/>
  <c r="S68" i="30" s="1"/>
  <c r="T25" i="5"/>
  <c r="T68" i="30" s="1"/>
  <c r="HL25" i="5"/>
  <c r="V25" i="5" s="1"/>
  <c r="V68" i="30" s="1"/>
  <c r="C26" i="5"/>
  <c r="C69" i="30" s="1"/>
  <c r="D26" i="5"/>
  <c r="D69" i="30" s="1"/>
  <c r="E26" i="5"/>
  <c r="E69" i="30" s="1"/>
  <c r="F26" i="5"/>
  <c r="F69" i="30" s="1"/>
  <c r="G26" i="5"/>
  <c r="G69" i="30" s="1"/>
  <c r="H26" i="5"/>
  <c r="H69" i="30" s="1"/>
  <c r="I26" i="5"/>
  <c r="I69" i="30" s="1"/>
  <c r="L26" i="5"/>
  <c r="L69" i="30" s="1"/>
  <c r="M69" i="30"/>
  <c r="O26" i="5"/>
  <c r="O69" i="30" s="1"/>
  <c r="P26" i="5"/>
  <c r="P69" i="30" s="1"/>
  <c r="Q26" i="5"/>
  <c r="Q69" i="30" s="1"/>
  <c r="R26" i="5"/>
  <c r="R69" i="30" s="1"/>
  <c r="S26" i="5"/>
  <c r="S69" i="30" s="1"/>
  <c r="T26" i="5"/>
  <c r="T69" i="30" s="1"/>
  <c r="HL26" i="5"/>
  <c r="V26" i="5" s="1"/>
  <c r="V69" i="30" s="1"/>
  <c r="C27" i="5"/>
  <c r="C70" i="30" s="1"/>
  <c r="D27" i="5"/>
  <c r="D70" i="30" s="1"/>
  <c r="E27" i="5"/>
  <c r="E70" i="30" s="1"/>
  <c r="F27" i="5"/>
  <c r="F70" i="30" s="1"/>
  <c r="G27" i="5"/>
  <c r="G70" i="30" s="1"/>
  <c r="H27" i="5"/>
  <c r="H70" i="30" s="1"/>
  <c r="I27" i="5"/>
  <c r="I70" i="30" s="1"/>
  <c r="L27" i="5"/>
  <c r="L70" i="30" s="1"/>
  <c r="M70" i="30"/>
  <c r="O27" i="5"/>
  <c r="O70" i="30" s="1"/>
  <c r="P27" i="5"/>
  <c r="P70" i="30" s="1"/>
  <c r="Q27" i="5"/>
  <c r="Q70" i="30" s="1"/>
  <c r="R27" i="5"/>
  <c r="R70" i="30" s="1"/>
  <c r="S27" i="5"/>
  <c r="S70" i="30" s="1"/>
  <c r="T27" i="5"/>
  <c r="T70" i="30" s="1"/>
  <c r="HL27" i="5"/>
  <c r="V27" i="5" s="1"/>
  <c r="V70" i="30" s="1"/>
  <c r="C28" i="5"/>
  <c r="D28" i="5"/>
  <c r="D71" i="30" s="1"/>
  <c r="E28" i="5"/>
  <c r="F28" i="5"/>
  <c r="G28" i="5"/>
  <c r="H28" i="5"/>
  <c r="I28" i="5"/>
  <c r="I71" i="30" s="1"/>
  <c r="L28" i="5"/>
  <c r="L71" i="30" s="1"/>
  <c r="M71" i="30"/>
  <c r="O28" i="5"/>
  <c r="O71" i="30" s="1"/>
  <c r="P28" i="5"/>
  <c r="P71" i="30" s="1"/>
  <c r="Q28" i="5"/>
  <c r="Q71" i="30" s="1"/>
  <c r="R28" i="5"/>
  <c r="S28" i="5"/>
  <c r="S71" i="30" s="1"/>
  <c r="T28" i="5"/>
  <c r="HL28" i="5"/>
  <c r="V28" i="5" s="1"/>
  <c r="C29" i="5"/>
  <c r="C72" i="30" s="1"/>
  <c r="D29" i="5"/>
  <c r="D72" i="30" s="1"/>
  <c r="E29" i="5"/>
  <c r="E72" i="30" s="1"/>
  <c r="F29" i="5"/>
  <c r="F72" i="30" s="1"/>
  <c r="G29" i="5"/>
  <c r="G72" i="30" s="1"/>
  <c r="H29" i="5"/>
  <c r="H72" i="30" s="1"/>
  <c r="I29" i="5"/>
  <c r="I72" i="30" s="1"/>
  <c r="L29" i="5"/>
  <c r="L72" i="30" s="1"/>
  <c r="M72" i="30"/>
  <c r="O29" i="5"/>
  <c r="O72" i="30" s="1"/>
  <c r="P29" i="5"/>
  <c r="P72" i="30" s="1"/>
  <c r="Q29" i="5"/>
  <c r="Q72" i="30" s="1"/>
  <c r="R29" i="5"/>
  <c r="R72" i="30" s="1"/>
  <c r="S29" i="5"/>
  <c r="S72" i="30" s="1"/>
  <c r="T29" i="5"/>
  <c r="T72" i="30" s="1"/>
  <c r="HL29" i="5"/>
  <c r="V29" i="5" s="1"/>
  <c r="V72" i="30" s="1"/>
  <c r="C30" i="5"/>
  <c r="C73" i="30" s="1"/>
  <c r="D30" i="5"/>
  <c r="D73" i="30" s="1"/>
  <c r="E30" i="5"/>
  <c r="E73" i="30" s="1"/>
  <c r="F30" i="5"/>
  <c r="F73" i="30" s="1"/>
  <c r="G30" i="5"/>
  <c r="G73" i="30" s="1"/>
  <c r="H30" i="5"/>
  <c r="H73" i="30" s="1"/>
  <c r="I30" i="5"/>
  <c r="I73" i="30" s="1"/>
  <c r="L30" i="5"/>
  <c r="L73" i="30" s="1"/>
  <c r="M73" i="30"/>
  <c r="O30" i="5"/>
  <c r="P30" i="5"/>
  <c r="P73" i="30" s="1"/>
  <c r="Q30" i="5"/>
  <c r="Q73" i="30" s="1"/>
  <c r="R30" i="5"/>
  <c r="R73" i="30" s="1"/>
  <c r="S30" i="5"/>
  <c r="S73" i="30" s="1"/>
  <c r="T30" i="5"/>
  <c r="T73" i="30" s="1"/>
  <c r="HL30" i="5"/>
  <c r="V30" i="5" s="1"/>
  <c r="V73" i="30" s="1"/>
  <c r="C31" i="5"/>
  <c r="C74" i="30" s="1"/>
  <c r="D31" i="5"/>
  <c r="D74" i="30" s="1"/>
  <c r="E31" i="5"/>
  <c r="E74" i="30" s="1"/>
  <c r="F31" i="5"/>
  <c r="F74" i="30" s="1"/>
  <c r="G31" i="5"/>
  <c r="G74" i="30" s="1"/>
  <c r="H31" i="5"/>
  <c r="H74" i="30" s="1"/>
  <c r="I31" i="5"/>
  <c r="I74" i="30" s="1"/>
  <c r="L31" i="5"/>
  <c r="L74" i="30" s="1"/>
  <c r="M74" i="30"/>
  <c r="O31" i="5"/>
  <c r="O74" i="30" s="1"/>
  <c r="P31" i="5"/>
  <c r="P74" i="30" s="1"/>
  <c r="Q31" i="5"/>
  <c r="Q74" i="30" s="1"/>
  <c r="R31" i="5"/>
  <c r="R74" i="30" s="1"/>
  <c r="S31" i="5"/>
  <c r="S74" i="30" s="1"/>
  <c r="T31" i="5"/>
  <c r="T74" i="30" s="1"/>
  <c r="HL31" i="5"/>
  <c r="V31" i="5" s="1"/>
  <c r="V74" i="30" s="1"/>
  <c r="C32" i="5"/>
  <c r="C75" i="30" s="1"/>
  <c r="D32" i="5"/>
  <c r="D75" i="30" s="1"/>
  <c r="E32" i="5"/>
  <c r="E75" i="30" s="1"/>
  <c r="F32" i="5"/>
  <c r="F75" i="30" s="1"/>
  <c r="G32" i="5"/>
  <c r="G75" i="30" s="1"/>
  <c r="H32" i="5"/>
  <c r="H75" i="30" s="1"/>
  <c r="I32" i="5"/>
  <c r="I75" i="30" s="1"/>
  <c r="L32" i="5"/>
  <c r="L75" i="30" s="1"/>
  <c r="M75" i="30"/>
  <c r="O32" i="5"/>
  <c r="O75" i="30" s="1"/>
  <c r="P32" i="5"/>
  <c r="P75" i="30" s="1"/>
  <c r="Q32" i="5"/>
  <c r="Q75" i="30" s="1"/>
  <c r="R32" i="5"/>
  <c r="R75" i="30" s="1"/>
  <c r="S32" i="5"/>
  <c r="S75" i="30" s="1"/>
  <c r="T32" i="5"/>
  <c r="T75" i="30" s="1"/>
  <c r="HL32" i="5"/>
  <c r="V32" i="5" s="1"/>
  <c r="V75" i="30" s="1"/>
  <c r="C33" i="5"/>
  <c r="D33" i="5"/>
  <c r="E33" i="5"/>
  <c r="F33" i="5"/>
  <c r="G33" i="5"/>
  <c r="H33" i="5"/>
  <c r="I33" i="5"/>
  <c r="L33" i="5"/>
  <c r="O33" i="5"/>
  <c r="P33" i="5"/>
  <c r="Q33" i="5"/>
  <c r="R33" i="5"/>
  <c r="S33" i="5"/>
  <c r="T33" i="5"/>
  <c r="HL33" i="5"/>
  <c r="V33" i="5" s="1"/>
  <c r="C34" i="5"/>
  <c r="C77" i="30" s="1"/>
  <c r="D34" i="5"/>
  <c r="D77" i="30" s="1"/>
  <c r="E34" i="5"/>
  <c r="E77" i="30" s="1"/>
  <c r="F34" i="5"/>
  <c r="F77" i="30" s="1"/>
  <c r="G34" i="5"/>
  <c r="G77" i="30" s="1"/>
  <c r="H34" i="5"/>
  <c r="H77" i="30" s="1"/>
  <c r="I34" i="5"/>
  <c r="I77" i="30" s="1"/>
  <c r="L34" i="5"/>
  <c r="L77" i="30" s="1"/>
  <c r="M77" i="30"/>
  <c r="O34" i="5"/>
  <c r="O77" i="30" s="1"/>
  <c r="P34" i="5"/>
  <c r="P77" i="30" s="1"/>
  <c r="Q34" i="5"/>
  <c r="Q77" i="30" s="1"/>
  <c r="R34" i="5"/>
  <c r="R77" i="30" s="1"/>
  <c r="S34" i="5"/>
  <c r="S77" i="30" s="1"/>
  <c r="T34" i="5"/>
  <c r="T77" i="30" s="1"/>
  <c r="HL34" i="5"/>
  <c r="V34" i="5" s="1"/>
  <c r="V77" i="30" s="1"/>
  <c r="C35" i="5"/>
  <c r="D35" i="5"/>
  <c r="E35" i="5"/>
  <c r="F35" i="5"/>
  <c r="G35" i="5"/>
  <c r="H35" i="5"/>
  <c r="I35" i="5"/>
  <c r="L35" i="5"/>
  <c r="O35" i="5"/>
  <c r="P35" i="5"/>
  <c r="Q35" i="5"/>
  <c r="R35" i="5"/>
  <c r="S35" i="5"/>
  <c r="T35" i="5"/>
  <c r="HL35" i="5"/>
  <c r="V35" i="5" s="1"/>
  <c r="C36" i="5"/>
  <c r="D36" i="5"/>
  <c r="E36" i="5"/>
  <c r="F36" i="5"/>
  <c r="G36" i="5"/>
  <c r="H36" i="5"/>
  <c r="I36" i="5"/>
  <c r="L36" i="5"/>
  <c r="O36" i="5"/>
  <c r="P36" i="5"/>
  <c r="Q36" i="5"/>
  <c r="R36" i="5"/>
  <c r="S36" i="5"/>
  <c r="T36" i="5"/>
  <c r="HL36" i="5"/>
  <c r="V36" i="5" s="1"/>
  <c r="C37" i="5"/>
  <c r="D37" i="5"/>
  <c r="E37" i="5"/>
  <c r="F37" i="5"/>
  <c r="G37" i="5"/>
  <c r="H37" i="5"/>
  <c r="I37" i="5"/>
  <c r="L37" i="5"/>
  <c r="O37" i="5"/>
  <c r="P37" i="5"/>
  <c r="Q37" i="5"/>
  <c r="R37" i="5"/>
  <c r="S37" i="5"/>
  <c r="T37" i="5"/>
  <c r="HL37" i="5"/>
  <c r="V37" i="5" s="1"/>
  <c r="C38" i="5"/>
  <c r="D38" i="5"/>
  <c r="E38" i="5"/>
  <c r="F38" i="5"/>
  <c r="G38" i="5"/>
  <c r="H38" i="5"/>
  <c r="I38" i="5"/>
  <c r="L38" i="5"/>
  <c r="O38" i="5"/>
  <c r="P38" i="5"/>
  <c r="Q38" i="5"/>
  <c r="R38" i="5"/>
  <c r="S38" i="5"/>
  <c r="T38" i="5"/>
  <c r="HL38" i="5"/>
  <c r="V38" i="5" s="1"/>
  <c r="C39" i="5"/>
  <c r="D39" i="5"/>
  <c r="E39" i="5"/>
  <c r="F39" i="5"/>
  <c r="G39" i="5"/>
  <c r="H39" i="5"/>
  <c r="I39" i="5"/>
  <c r="L39" i="5"/>
  <c r="O39" i="5"/>
  <c r="P39" i="5"/>
  <c r="Q39" i="5"/>
  <c r="R39" i="5"/>
  <c r="S39" i="5"/>
  <c r="T39" i="5"/>
  <c r="HL39" i="5"/>
  <c r="V39" i="5" s="1"/>
  <c r="C40" i="5"/>
  <c r="D40" i="5"/>
  <c r="E40" i="5"/>
  <c r="F40" i="5"/>
  <c r="G40" i="5"/>
  <c r="H40" i="5"/>
  <c r="I40" i="5"/>
  <c r="L101" i="35"/>
  <c r="L100" i="35" s="1"/>
  <c r="O40" i="5"/>
  <c r="P40" i="5"/>
  <c r="Q40" i="5"/>
  <c r="R40" i="5"/>
  <c r="S40" i="5"/>
  <c r="T40" i="5"/>
  <c r="HL40" i="5"/>
  <c r="V40" i="5" s="1"/>
  <c r="C41" i="5"/>
  <c r="D41" i="5"/>
  <c r="E41" i="5"/>
  <c r="F41" i="5"/>
  <c r="G41" i="5"/>
  <c r="H41" i="5"/>
  <c r="I41" i="5"/>
  <c r="O41" i="5"/>
  <c r="P41" i="5"/>
  <c r="Q41" i="5"/>
  <c r="R41" i="5"/>
  <c r="S41" i="5"/>
  <c r="T41" i="5"/>
  <c r="HL41" i="5"/>
  <c r="V41" i="5" s="1"/>
  <c r="C66" i="5"/>
  <c r="D66" i="5"/>
  <c r="E66" i="5"/>
  <c r="F66" i="5"/>
  <c r="G66" i="5"/>
  <c r="H66" i="5"/>
  <c r="I66" i="5"/>
  <c r="O66" i="5"/>
  <c r="P66" i="5"/>
  <c r="Q66" i="5"/>
  <c r="R66" i="5"/>
  <c r="S66" i="5"/>
  <c r="T66" i="5"/>
  <c r="HL66" i="5"/>
  <c r="V66" i="5" s="1"/>
  <c r="C67" i="5"/>
  <c r="C86" i="30" s="1"/>
  <c r="D67" i="5"/>
  <c r="D86" i="30" s="1"/>
  <c r="E67" i="5"/>
  <c r="E86" i="30" s="1"/>
  <c r="F67" i="5"/>
  <c r="F86" i="30" s="1"/>
  <c r="G67" i="5"/>
  <c r="G86" i="30" s="1"/>
  <c r="H67" i="5"/>
  <c r="H86" i="30" s="1"/>
  <c r="I67" i="5"/>
  <c r="I86" i="30" s="1"/>
  <c r="L67" i="5"/>
  <c r="M86" i="30"/>
  <c r="O67" i="5"/>
  <c r="O86" i="30" s="1"/>
  <c r="P67" i="5"/>
  <c r="P86" i="30" s="1"/>
  <c r="Q67" i="5"/>
  <c r="Q86" i="30" s="1"/>
  <c r="R67" i="5"/>
  <c r="R86" i="30" s="1"/>
  <c r="S67" i="5"/>
  <c r="S86" i="30" s="1"/>
  <c r="T67" i="5"/>
  <c r="T86" i="30" s="1"/>
  <c r="HL67" i="5"/>
  <c r="V67" i="5" s="1"/>
  <c r="V86" i="30" s="1"/>
  <c r="C68" i="5"/>
  <c r="C87" i="30" s="1"/>
  <c r="D68" i="5"/>
  <c r="D87" i="30" s="1"/>
  <c r="E68" i="5"/>
  <c r="E87" i="30" s="1"/>
  <c r="F68" i="5"/>
  <c r="F87" i="30" s="1"/>
  <c r="G68" i="5"/>
  <c r="G87" i="30" s="1"/>
  <c r="H68" i="5"/>
  <c r="H87" i="30" s="1"/>
  <c r="I68" i="5"/>
  <c r="I87" i="30" s="1"/>
  <c r="L68" i="5"/>
  <c r="M87" i="30"/>
  <c r="O68" i="5"/>
  <c r="O87" i="30" s="1"/>
  <c r="P68" i="5"/>
  <c r="P87" i="30" s="1"/>
  <c r="Q68" i="5"/>
  <c r="Q87" i="30" s="1"/>
  <c r="R68" i="5"/>
  <c r="R87" i="30" s="1"/>
  <c r="S68" i="5"/>
  <c r="S87" i="30" s="1"/>
  <c r="T68" i="5"/>
  <c r="T87" i="30" s="1"/>
  <c r="HL68" i="5"/>
  <c r="V68" i="5" s="1"/>
  <c r="V87" i="30" s="1"/>
  <c r="C69" i="5"/>
  <c r="C88" i="30" s="1"/>
  <c r="D69" i="5"/>
  <c r="D88" i="30" s="1"/>
  <c r="E69" i="5"/>
  <c r="E88" i="30" s="1"/>
  <c r="F69" i="5"/>
  <c r="F88" i="30" s="1"/>
  <c r="G69" i="5"/>
  <c r="G88" i="30" s="1"/>
  <c r="H69" i="5"/>
  <c r="H88" i="30" s="1"/>
  <c r="I69" i="5"/>
  <c r="I88" i="30" s="1"/>
  <c r="L69" i="5"/>
  <c r="M88" i="30"/>
  <c r="O69" i="5"/>
  <c r="O88" i="30" s="1"/>
  <c r="P69" i="5"/>
  <c r="P88" i="30" s="1"/>
  <c r="Q69" i="5"/>
  <c r="Q88" i="30" s="1"/>
  <c r="R69" i="5"/>
  <c r="R88" i="30" s="1"/>
  <c r="S69" i="5"/>
  <c r="S88" i="30" s="1"/>
  <c r="T69" i="5"/>
  <c r="T88" i="30" s="1"/>
  <c r="HL69" i="5"/>
  <c r="V69" i="5" s="1"/>
  <c r="V88" i="30" s="1"/>
  <c r="C70" i="5"/>
  <c r="C89" i="30" s="1"/>
  <c r="D70" i="5"/>
  <c r="D89" i="30" s="1"/>
  <c r="E70" i="5"/>
  <c r="E89" i="30" s="1"/>
  <c r="F70" i="5"/>
  <c r="F89" i="30" s="1"/>
  <c r="G70" i="5"/>
  <c r="G89" i="30" s="1"/>
  <c r="H70" i="5"/>
  <c r="H89" i="30" s="1"/>
  <c r="I70" i="5"/>
  <c r="I89" i="30" s="1"/>
  <c r="L70" i="5"/>
  <c r="M89" i="30"/>
  <c r="O70" i="5"/>
  <c r="O89" i="30" s="1"/>
  <c r="P70" i="5"/>
  <c r="P89" i="30" s="1"/>
  <c r="Q70" i="5"/>
  <c r="Q89" i="30" s="1"/>
  <c r="R70" i="5"/>
  <c r="R89" i="30" s="1"/>
  <c r="S70" i="5"/>
  <c r="S89" i="30" s="1"/>
  <c r="T70" i="5"/>
  <c r="T89" i="30" s="1"/>
  <c r="HL70" i="5"/>
  <c r="V70" i="5" s="1"/>
  <c r="V89" i="30" s="1"/>
  <c r="C71" i="5"/>
  <c r="C90" i="30" s="1"/>
  <c r="D71" i="5"/>
  <c r="D90" i="30" s="1"/>
  <c r="E71" i="5"/>
  <c r="E90" i="30" s="1"/>
  <c r="F71" i="5"/>
  <c r="F90" i="30" s="1"/>
  <c r="G71" i="5"/>
  <c r="G90" i="30" s="1"/>
  <c r="H71" i="5"/>
  <c r="H90" i="30" s="1"/>
  <c r="I71" i="5"/>
  <c r="I90" i="30" s="1"/>
  <c r="L71" i="5"/>
  <c r="L90" i="30" s="1"/>
  <c r="M90" i="30"/>
  <c r="O71" i="5"/>
  <c r="O90" i="30" s="1"/>
  <c r="P71" i="5"/>
  <c r="P90" i="30" s="1"/>
  <c r="Q71" i="5"/>
  <c r="Q90" i="30" s="1"/>
  <c r="R71" i="5"/>
  <c r="R90" i="30" s="1"/>
  <c r="S71" i="5"/>
  <c r="S90" i="30" s="1"/>
  <c r="T71" i="5"/>
  <c r="T90" i="30" s="1"/>
  <c r="HL71" i="5"/>
  <c r="V71" i="5" s="1"/>
  <c r="V90" i="30" s="1"/>
  <c r="C72" i="5"/>
  <c r="C91" i="30" s="1"/>
  <c r="D72" i="5"/>
  <c r="D91" i="30" s="1"/>
  <c r="E72" i="5"/>
  <c r="E91" i="30" s="1"/>
  <c r="F72" i="5"/>
  <c r="F91" i="30" s="1"/>
  <c r="G72" i="5"/>
  <c r="G91" i="30" s="1"/>
  <c r="H72" i="5"/>
  <c r="H91" i="30" s="1"/>
  <c r="I72" i="5"/>
  <c r="I91" i="30" s="1"/>
  <c r="L72" i="5"/>
  <c r="L91" i="30" s="1"/>
  <c r="M91" i="30"/>
  <c r="O72" i="5"/>
  <c r="O91" i="30" s="1"/>
  <c r="P72" i="5"/>
  <c r="P91" i="30" s="1"/>
  <c r="Q72" i="5"/>
  <c r="Q91" i="30" s="1"/>
  <c r="R72" i="5"/>
  <c r="R91" i="30" s="1"/>
  <c r="S72" i="5"/>
  <c r="S91" i="30" s="1"/>
  <c r="T72" i="5"/>
  <c r="T91" i="30" s="1"/>
  <c r="HL72" i="5"/>
  <c r="V72" i="5" s="1"/>
  <c r="V91" i="30" s="1"/>
  <c r="C73" i="5"/>
  <c r="C92" i="30" s="1"/>
  <c r="D73" i="5"/>
  <c r="D92" i="30" s="1"/>
  <c r="E73" i="5"/>
  <c r="E92" i="30" s="1"/>
  <c r="F73" i="5"/>
  <c r="F92" i="30" s="1"/>
  <c r="G73" i="5"/>
  <c r="G92" i="30" s="1"/>
  <c r="H73" i="5"/>
  <c r="H92" i="30" s="1"/>
  <c r="I73" i="5"/>
  <c r="I92" i="30" s="1"/>
  <c r="L73" i="5"/>
  <c r="L92" i="30" s="1"/>
  <c r="M92" i="30"/>
  <c r="O73" i="5"/>
  <c r="O92" i="30" s="1"/>
  <c r="P73" i="5"/>
  <c r="P92" i="30" s="1"/>
  <c r="Q73" i="5"/>
  <c r="Q92" i="30" s="1"/>
  <c r="R73" i="5"/>
  <c r="R92" i="30" s="1"/>
  <c r="S73" i="5"/>
  <c r="S92" i="30" s="1"/>
  <c r="T73" i="5"/>
  <c r="T92" i="30" s="1"/>
  <c r="HL73" i="5"/>
  <c r="V73" i="5" s="1"/>
  <c r="V92" i="30" s="1"/>
  <c r="C74" i="5"/>
  <c r="C93" i="30" s="1"/>
  <c r="D74" i="5"/>
  <c r="D93" i="30" s="1"/>
  <c r="E74" i="5"/>
  <c r="E93" i="30" s="1"/>
  <c r="F74" i="5"/>
  <c r="F93" i="30" s="1"/>
  <c r="G74" i="5"/>
  <c r="G93" i="30" s="1"/>
  <c r="H74" i="5"/>
  <c r="H93" i="30" s="1"/>
  <c r="I74" i="5"/>
  <c r="I93" i="30" s="1"/>
  <c r="L74" i="5"/>
  <c r="L93" i="30" s="1"/>
  <c r="M93" i="30"/>
  <c r="O74" i="5"/>
  <c r="O93" i="30" s="1"/>
  <c r="P74" i="5"/>
  <c r="P93" i="30" s="1"/>
  <c r="Q74" i="5"/>
  <c r="Q93" i="30" s="1"/>
  <c r="R74" i="5"/>
  <c r="R93" i="30" s="1"/>
  <c r="S74" i="5"/>
  <c r="S93" i="30" s="1"/>
  <c r="T74" i="5"/>
  <c r="T93" i="30" s="1"/>
  <c r="HL74" i="5"/>
  <c r="V74" i="5" s="1"/>
  <c r="V93" i="30" s="1"/>
  <c r="C75" i="5"/>
  <c r="C94" i="30" s="1"/>
  <c r="D75" i="5"/>
  <c r="D94" i="30" s="1"/>
  <c r="E75" i="5"/>
  <c r="E94" i="30" s="1"/>
  <c r="F75" i="5"/>
  <c r="F94" i="30" s="1"/>
  <c r="G75" i="5"/>
  <c r="G94" i="30" s="1"/>
  <c r="H75" i="5"/>
  <c r="H94" i="30" s="1"/>
  <c r="I75" i="5"/>
  <c r="I94" i="30" s="1"/>
  <c r="L75" i="5"/>
  <c r="L94" i="30" s="1"/>
  <c r="M94" i="30"/>
  <c r="O75" i="5"/>
  <c r="O94" i="30" s="1"/>
  <c r="P75" i="5"/>
  <c r="P94" i="30" s="1"/>
  <c r="Q75" i="5"/>
  <c r="Q94" i="30" s="1"/>
  <c r="R75" i="5"/>
  <c r="R94" i="30" s="1"/>
  <c r="S75" i="5"/>
  <c r="S94" i="30" s="1"/>
  <c r="T75" i="5"/>
  <c r="T94" i="30" s="1"/>
  <c r="HL75" i="5"/>
  <c r="V75" i="5" s="1"/>
  <c r="V94" i="30" s="1"/>
  <c r="C76" i="5"/>
  <c r="C95" i="30" s="1"/>
  <c r="D76" i="5"/>
  <c r="D95" i="30" s="1"/>
  <c r="E76" i="5"/>
  <c r="E95" i="30" s="1"/>
  <c r="F76" i="5"/>
  <c r="F95" i="30" s="1"/>
  <c r="G76" i="5"/>
  <c r="G95" i="30" s="1"/>
  <c r="H76" i="5"/>
  <c r="H95" i="30" s="1"/>
  <c r="I76" i="5"/>
  <c r="I95" i="30" s="1"/>
  <c r="L76" i="5"/>
  <c r="L95" i="30" s="1"/>
  <c r="M95" i="30"/>
  <c r="O76" i="5"/>
  <c r="O95" i="30" s="1"/>
  <c r="P76" i="5"/>
  <c r="P95" i="30" s="1"/>
  <c r="Q76" i="5"/>
  <c r="Q95" i="30" s="1"/>
  <c r="R76" i="5"/>
  <c r="R95" i="30" s="1"/>
  <c r="S76" i="5"/>
  <c r="S95" i="30" s="1"/>
  <c r="T76" i="5"/>
  <c r="T95" i="30" s="1"/>
  <c r="HL76" i="5"/>
  <c r="V76" i="5" s="1"/>
  <c r="V95" i="30" s="1"/>
  <c r="C77" i="5"/>
  <c r="C96" i="30" s="1"/>
  <c r="D77" i="5"/>
  <c r="D96" i="30" s="1"/>
  <c r="E77" i="5"/>
  <c r="E96" i="30" s="1"/>
  <c r="F77" i="5"/>
  <c r="F96" i="30" s="1"/>
  <c r="G77" i="5"/>
  <c r="G96" i="30" s="1"/>
  <c r="H77" i="5"/>
  <c r="H96" i="30" s="1"/>
  <c r="I77" i="5"/>
  <c r="I96" i="30" s="1"/>
  <c r="L77" i="5"/>
  <c r="L96" i="30" s="1"/>
  <c r="M96" i="30"/>
  <c r="O77" i="5"/>
  <c r="O96" i="30" s="1"/>
  <c r="P77" i="5"/>
  <c r="P96" i="30" s="1"/>
  <c r="Q77" i="5"/>
  <c r="Q96" i="30" s="1"/>
  <c r="R77" i="5"/>
  <c r="R96" i="30" s="1"/>
  <c r="S77" i="5"/>
  <c r="S96" i="30" s="1"/>
  <c r="T77" i="5"/>
  <c r="T96" i="30" s="1"/>
  <c r="HL77" i="5"/>
  <c r="V77" i="5" s="1"/>
  <c r="V96" i="30" s="1"/>
  <c r="C78" i="5"/>
  <c r="C97" i="30" s="1"/>
  <c r="D78" i="5"/>
  <c r="D97" i="30" s="1"/>
  <c r="E78" i="5"/>
  <c r="E97" i="30" s="1"/>
  <c r="F78" i="5"/>
  <c r="F97" i="30" s="1"/>
  <c r="G78" i="5"/>
  <c r="G97" i="30" s="1"/>
  <c r="H78" i="5"/>
  <c r="H97" i="30" s="1"/>
  <c r="I78" i="5"/>
  <c r="I97" i="30" s="1"/>
  <c r="L78" i="5"/>
  <c r="L97" i="30" s="1"/>
  <c r="M97" i="30"/>
  <c r="O78" i="5"/>
  <c r="O97" i="30" s="1"/>
  <c r="P78" i="5"/>
  <c r="P97" i="30" s="1"/>
  <c r="Q78" i="5"/>
  <c r="Q97" i="30" s="1"/>
  <c r="R78" i="5"/>
  <c r="R97" i="30" s="1"/>
  <c r="S78" i="5"/>
  <c r="S97" i="30" s="1"/>
  <c r="T78" i="5"/>
  <c r="T97" i="30" s="1"/>
  <c r="HL78" i="5"/>
  <c r="V78" i="5" s="1"/>
  <c r="V97" i="30" s="1"/>
  <c r="C79" i="5"/>
  <c r="C98" i="30" s="1"/>
  <c r="D79" i="5"/>
  <c r="D98" i="30" s="1"/>
  <c r="E79" i="5"/>
  <c r="E98" i="30" s="1"/>
  <c r="F79" i="5"/>
  <c r="F98" i="30" s="1"/>
  <c r="G79" i="5"/>
  <c r="G98" i="30" s="1"/>
  <c r="H79" i="5"/>
  <c r="H98" i="30" s="1"/>
  <c r="I79" i="5"/>
  <c r="I98" i="30" s="1"/>
  <c r="L79" i="5"/>
  <c r="L98" i="30" s="1"/>
  <c r="M98" i="30"/>
  <c r="O79" i="5"/>
  <c r="O98" i="30" s="1"/>
  <c r="P79" i="5"/>
  <c r="P98" i="30" s="1"/>
  <c r="Q79" i="5"/>
  <c r="Q98" i="30" s="1"/>
  <c r="R79" i="5"/>
  <c r="R98" i="30" s="1"/>
  <c r="S79" i="5"/>
  <c r="S98" i="30" s="1"/>
  <c r="T79" i="5"/>
  <c r="T98" i="30" s="1"/>
  <c r="HL79" i="5"/>
  <c r="V79" i="5" s="1"/>
  <c r="V98" i="30" s="1"/>
  <c r="C80" i="5"/>
  <c r="C99" i="30" s="1"/>
  <c r="D80" i="5"/>
  <c r="D99" i="30" s="1"/>
  <c r="E80" i="5"/>
  <c r="E99" i="30" s="1"/>
  <c r="F80" i="5"/>
  <c r="F99" i="30" s="1"/>
  <c r="G80" i="5"/>
  <c r="G99" i="30" s="1"/>
  <c r="H80" i="5"/>
  <c r="H99" i="30" s="1"/>
  <c r="I80" i="5"/>
  <c r="I99" i="30" s="1"/>
  <c r="L80" i="5"/>
  <c r="L99" i="30" s="1"/>
  <c r="M99" i="30"/>
  <c r="O80" i="5"/>
  <c r="O99" i="30" s="1"/>
  <c r="P80" i="5"/>
  <c r="P99" i="30" s="1"/>
  <c r="Q80" i="5"/>
  <c r="Q99" i="30" s="1"/>
  <c r="R80" i="5"/>
  <c r="R99" i="30" s="1"/>
  <c r="S80" i="5"/>
  <c r="S99" i="30" s="1"/>
  <c r="T80" i="5"/>
  <c r="T99" i="30" s="1"/>
  <c r="HL80" i="5"/>
  <c r="V80" i="5" s="1"/>
  <c r="V99" i="30" s="1"/>
  <c r="C81" i="5"/>
  <c r="C100" i="30" s="1"/>
  <c r="D81" i="5"/>
  <c r="D100" i="30" s="1"/>
  <c r="E81" i="5"/>
  <c r="E100" i="30" s="1"/>
  <c r="F81" i="5"/>
  <c r="F100" i="30" s="1"/>
  <c r="G81" i="5"/>
  <c r="G100" i="30" s="1"/>
  <c r="H81" i="5"/>
  <c r="H100" i="30" s="1"/>
  <c r="I81" i="5"/>
  <c r="I100" i="30" s="1"/>
  <c r="L81" i="5"/>
  <c r="L100" i="30" s="1"/>
  <c r="M100" i="30"/>
  <c r="O81" i="5"/>
  <c r="O100" i="30" s="1"/>
  <c r="P81" i="5"/>
  <c r="P100" i="30" s="1"/>
  <c r="Q81" i="5"/>
  <c r="Q100" i="30" s="1"/>
  <c r="R81" i="5"/>
  <c r="R100" i="30" s="1"/>
  <c r="S81" i="5"/>
  <c r="S100" i="30" s="1"/>
  <c r="T81" i="5"/>
  <c r="T100" i="30" s="1"/>
  <c r="HL81" i="5"/>
  <c r="V81" i="5" s="1"/>
  <c r="V100" i="30" s="1"/>
  <c r="C82" i="5"/>
  <c r="C101" i="30" s="1"/>
  <c r="D82" i="5"/>
  <c r="D101" i="30" s="1"/>
  <c r="E82" i="5"/>
  <c r="E101" i="30" s="1"/>
  <c r="F82" i="5"/>
  <c r="F101" i="30" s="1"/>
  <c r="G82" i="5"/>
  <c r="G101" i="30" s="1"/>
  <c r="H82" i="5"/>
  <c r="H101" i="30" s="1"/>
  <c r="I82" i="5"/>
  <c r="I101" i="30" s="1"/>
  <c r="L82" i="5"/>
  <c r="L101" i="30" s="1"/>
  <c r="M101" i="30"/>
  <c r="O82" i="5"/>
  <c r="O101" i="30" s="1"/>
  <c r="P82" i="5"/>
  <c r="P101" i="30" s="1"/>
  <c r="Q82" i="5"/>
  <c r="Q101" i="30" s="1"/>
  <c r="R82" i="5"/>
  <c r="R101" i="30" s="1"/>
  <c r="S82" i="5"/>
  <c r="S101" i="30" s="1"/>
  <c r="T82" i="5"/>
  <c r="T101" i="30" s="1"/>
  <c r="HL82" i="5"/>
  <c r="V82" i="5" s="1"/>
  <c r="V101" i="30" s="1"/>
  <c r="C83" i="5"/>
  <c r="C102" i="30" s="1"/>
  <c r="D83" i="5"/>
  <c r="D102" i="30" s="1"/>
  <c r="E83" i="5"/>
  <c r="E102" i="30" s="1"/>
  <c r="F83" i="5"/>
  <c r="F102" i="30" s="1"/>
  <c r="G83" i="5"/>
  <c r="G102" i="30" s="1"/>
  <c r="H83" i="5"/>
  <c r="H102" i="30" s="1"/>
  <c r="I83" i="5"/>
  <c r="I102" i="30" s="1"/>
  <c r="L83" i="5"/>
  <c r="L102" i="30" s="1"/>
  <c r="M102" i="30"/>
  <c r="O83" i="5"/>
  <c r="O102" i="30" s="1"/>
  <c r="P83" i="5"/>
  <c r="P102" i="30" s="1"/>
  <c r="Q83" i="5"/>
  <c r="Q102" i="30" s="1"/>
  <c r="R83" i="5"/>
  <c r="R102" i="30" s="1"/>
  <c r="S83" i="5"/>
  <c r="S102" i="30" s="1"/>
  <c r="T83" i="5"/>
  <c r="T102" i="30" s="1"/>
  <c r="HL83" i="5"/>
  <c r="V83" i="5" s="1"/>
  <c r="V102" i="30" s="1"/>
  <c r="C84" i="5"/>
  <c r="C103" i="30" s="1"/>
  <c r="D84" i="5"/>
  <c r="D103" i="30" s="1"/>
  <c r="E84" i="5"/>
  <c r="E103" i="30" s="1"/>
  <c r="F84" i="5"/>
  <c r="F103" i="30" s="1"/>
  <c r="G84" i="5"/>
  <c r="G103" i="30" s="1"/>
  <c r="H84" i="5"/>
  <c r="H103" i="30" s="1"/>
  <c r="I84" i="5"/>
  <c r="I103" i="30" s="1"/>
  <c r="L84" i="5"/>
  <c r="L103" i="30" s="1"/>
  <c r="M103" i="30"/>
  <c r="O84" i="5"/>
  <c r="O103" i="30" s="1"/>
  <c r="P84" i="5"/>
  <c r="P103" i="30" s="1"/>
  <c r="Q84" i="5"/>
  <c r="Q103" i="30" s="1"/>
  <c r="R84" i="5"/>
  <c r="R103" i="30" s="1"/>
  <c r="S84" i="5"/>
  <c r="S103" i="30" s="1"/>
  <c r="T84" i="5"/>
  <c r="T103" i="30" s="1"/>
  <c r="HL84" i="5"/>
  <c r="V84" i="5" s="1"/>
  <c r="V103" i="30" s="1"/>
  <c r="C85" i="5"/>
  <c r="C104" i="30" s="1"/>
  <c r="D85" i="5"/>
  <c r="D104" i="30" s="1"/>
  <c r="E85" i="5"/>
  <c r="E104" i="30" s="1"/>
  <c r="F85" i="5"/>
  <c r="F104" i="30" s="1"/>
  <c r="G85" i="5"/>
  <c r="G104" i="30" s="1"/>
  <c r="H85" i="5"/>
  <c r="H104" i="30" s="1"/>
  <c r="I85" i="5"/>
  <c r="I104" i="30" s="1"/>
  <c r="L85" i="5"/>
  <c r="L104" i="30" s="1"/>
  <c r="M104" i="30"/>
  <c r="O85" i="5"/>
  <c r="O104" i="30" s="1"/>
  <c r="P85" i="5"/>
  <c r="P104" i="30" s="1"/>
  <c r="Q85" i="5"/>
  <c r="Q104" i="30" s="1"/>
  <c r="R85" i="5"/>
  <c r="R104" i="30" s="1"/>
  <c r="S85" i="5"/>
  <c r="S104" i="30" s="1"/>
  <c r="T85" i="5"/>
  <c r="T104" i="30" s="1"/>
  <c r="HL85" i="5"/>
  <c r="V85" i="5" s="1"/>
  <c r="V104" i="30" s="1"/>
  <c r="C86" i="5"/>
  <c r="C105" i="30" s="1"/>
  <c r="D86" i="5"/>
  <c r="D105" i="30" s="1"/>
  <c r="E86" i="5"/>
  <c r="E105" i="30" s="1"/>
  <c r="F86" i="5"/>
  <c r="F105" i="30" s="1"/>
  <c r="G86" i="5"/>
  <c r="G105" i="30" s="1"/>
  <c r="H86" i="5"/>
  <c r="H105" i="30" s="1"/>
  <c r="I86" i="5"/>
  <c r="I105" i="30" s="1"/>
  <c r="L86" i="5"/>
  <c r="L105" i="30" s="1"/>
  <c r="M105" i="30"/>
  <c r="O86" i="5"/>
  <c r="O105" i="30" s="1"/>
  <c r="P86" i="5"/>
  <c r="P105" i="30" s="1"/>
  <c r="Q86" i="5"/>
  <c r="Q105" i="30" s="1"/>
  <c r="R86" i="5"/>
  <c r="R105" i="30" s="1"/>
  <c r="S86" i="5"/>
  <c r="S105" i="30" s="1"/>
  <c r="T86" i="5"/>
  <c r="T105" i="30" s="1"/>
  <c r="HL86" i="5"/>
  <c r="V86" i="5" s="1"/>
  <c r="V105" i="30" s="1"/>
  <c r="L101" i="5"/>
  <c r="L100" i="5"/>
  <c r="L99" i="5"/>
  <c r="L98" i="5"/>
  <c r="L162" i="35"/>
  <c r="L161" i="35" s="1"/>
  <c r="L89" i="5"/>
  <c r="L90" i="5"/>
  <c r="L149" i="35"/>
  <c r="L148" i="35" s="1"/>
  <c r="L131" i="34"/>
  <c r="O17" i="5"/>
  <c r="P17" i="5"/>
  <c r="Q17" i="5"/>
  <c r="R17" i="5"/>
  <c r="S17" i="5"/>
  <c r="T17" i="5"/>
  <c r="L20" i="5"/>
  <c r="L17" i="5"/>
  <c r="L33" i="35"/>
  <c r="L32" i="35" s="1"/>
  <c r="L6" i="5"/>
  <c r="L7" i="30" s="1"/>
  <c r="L6" i="30" s="1"/>
  <c r="L7" i="5"/>
  <c r="L8" i="5"/>
  <c r="L9" i="5"/>
  <c r="L10" i="5"/>
  <c r="L11" i="5"/>
  <c r="L13" i="5"/>
  <c r="L14" i="5"/>
  <c r="L15" i="5"/>
  <c r="L16" i="5"/>
  <c r="I140" i="34"/>
  <c r="N140" i="34"/>
  <c r="C141" i="34"/>
  <c r="D141" i="34"/>
  <c r="E141" i="34"/>
  <c r="F141" i="34"/>
  <c r="G141" i="34"/>
  <c r="I141" i="34"/>
  <c r="J141" i="34"/>
  <c r="K141" i="34"/>
  <c r="L141" i="34"/>
  <c r="M141" i="34"/>
  <c r="N141" i="34"/>
  <c r="O141" i="34"/>
  <c r="P141" i="34"/>
  <c r="Q141" i="34"/>
  <c r="V141" i="34"/>
  <c r="C142" i="34"/>
  <c r="D142" i="34"/>
  <c r="E142" i="34"/>
  <c r="F142" i="34"/>
  <c r="G142" i="34"/>
  <c r="I142" i="34"/>
  <c r="J142" i="34"/>
  <c r="K142" i="34"/>
  <c r="L142" i="34"/>
  <c r="M142" i="34"/>
  <c r="N142" i="34"/>
  <c r="O142" i="34"/>
  <c r="P142" i="34"/>
  <c r="Q142" i="34"/>
  <c r="V142" i="34"/>
  <c r="C143" i="34"/>
  <c r="D143" i="34"/>
  <c r="E143" i="34"/>
  <c r="F143" i="34"/>
  <c r="G143" i="34"/>
  <c r="I143" i="34"/>
  <c r="J143" i="34"/>
  <c r="K143" i="34"/>
  <c r="L143" i="34"/>
  <c r="M143" i="34"/>
  <c r="N143" i="34"/>
  <c r="O143" i="34"/>
  <c r="P143" i="34"/>
  <c r="Q143" i="34"/>
  <c r="V143" i="34"/>
  <c r="C144" i="34"/>
  <c r="D144" i="34"/>
  <c r="E144" i="34"/>
  <c r="F144" i="34"/>
  <c r="G144" i="34"/>
  <c r="I144" i="34"/>
  <c r="J144" i="34"/>
  <c r="K144" i="34"/>
  <c r="L144" i="34"/>
  <c r="M144" i="34"/>
  <c r="N144" i="34"/>
  <c r="O144" i="34"/>
  <c r="P144" i="34"/>
  <c r="Q144" i="34"/>
  <c r="V144" i="34"/>
  <c r="C145" i="34"/>
  <c r="D145" i="34"/>
  <c r="E145" i="34"/>
  <c r="F145" i="34"/>
  <c r="G145" i="34"/>
  <c r="I145" i="34"/>
  <c r="J145" i="34"/>
  <c r="K145" i="34"/>
  <c r="L145" i="34"/>
  <c r="M145" i="34"/>
  <c r="N145" i="34"/>
  <c r="O145" i="34"/>
  <c r="P145" i="34"/>
  <c r="Q145" i="34"/>
  <c r="V145" i="34"/>
  <c r="C146" i="34"/>
  <c r="D146" i="34"/>
  <c r="E146" i="34"/>
  <c r="F146" i="34"/>
  <c r="G146" i="34"/>
  <c r="I146" i="34"/>
  <c r="J146" i="34"/>
  <c r="K146" i="34"/>
  <c r="L146" i="34"/>
  <c r="M146" i="34"/>
  <c r="N146" i="34"/>
  <c r="O146" i="34"/>
  <c r="P146" i="34"/>
  <c r="Q146" i="34"/>
  <c r="V146" i="34"/>
  <c r="C19" i="5"/>
  <c r="D19" i="5"/>
  <c r="E19" i="5"/>
  <c r="F19" i="5"/>
  <c r="G19" i="5"/>
  <c r="H19" i="5"/>
  <c r="I19" i="5"/>
  <c r="O19" i="5"/>
  <c r="P19" i="5"/>
  <c r="Q19" i="5"/>
  <c r="R19" i="5"/>
  <c r="S19" i="5"/>
  <c r="T19" i="5"/>
  <c r="V19" i="5"/>
  <c r="C20" i="5"/>
  <c r="D20" i="5"/>
  <c r="E20" i="5"/>
  <c r="F20" i="5"/>
  <c r="G20" i="5"/>
  <c r="H20" i="5"/>
  <c r="I20" i="5"/>
  <c r="O20" i="5"/>
  <c r="P20" i="5"/>
  <c r="Q20" i="5"/>
  <c r="R20" i="5"/>
  <c r="S20" i="5"/>
  <c r="T20" i="5"/>
  <c r="V20" i="5"/>
  <c r="V193" i="35"/>
  <c r="T193" i="35"/>
  <c r="S193" i="35"/>
  <c r="U193" i="35" s="1"/>
  <c r="R193" i="35"/>
  <c r="H193" i="35"/>
  <c r="V192" i="35"/>
  <c r="T192" i="35"/>
  <c r="S192" i="35"/>
  <c r="R192" i="35"/>
  <c r="H192" i="35"/>
  <c r="V191" i="35"/>
  <c r="T191" i="35"/>
  <c r="S191" i="35"/>
  <c r="R191" i="35"/>
  <c r="H191" i="35"/>
  <c r="V190" i="35"/>
  <c r="T190" i="35"/>
  <c r="S190" i="35"/>
  <c r="R190" i="35"/>
  <c r="V189" i="35"/>
  <c r="T189" i="35"/>
  <c r="S189" i="35"/>
  <c r="U189" i="35" s="1"/>
  <c r="R189" i="35"/>
  <c r="H189" i="35"/>
  <c r="D189" i="35"/>
  <c r="V188" i="35"/>
  <c r="T188" i="35"/>
  <c r="S188" i="35"/>
  <c r="R188" i="35"/>
  <c r="H188" i="35"/>
  <c r="D188" i="35"/>
  <c r="V187" i="35"/>
  <c r="T187" i="35"/>
  <c r="S187" i="35"/>
  <c r="U187" i="35" s="1"/>
  <c r="R187" i="35"/>
  <c r="Q187" i="35"/>
  <c r="P187" i="35"/>
  <c r="O187" i="35"/>
  <c r="M187" i="35"/>
  <c r="L187" i="35"/>
  <c r="I187" i="35"/>
  <c r="H187" i="35"/>
  <c r="G187" i="35"/>
  <c r="F187" i="35"/>
  <c r="E187" i="35"/>
  <c r="D187" i="35"/>
  <c r="C187" i="35"/>
  <c r="V186" i="35"/>
  <c r="T186" i="35"/>
  <c r="S186" i="35"/>
  <c r="U186" i="35" s="1"/>
  <c r="R186" i="35"/>
  <c r="Q186" i="35"/>
  <c r="P186" i="35"/>
  <c r="O186" i="35"/>
  <c r="N186" i="35"/>
  <c r="M186" i="35"/>
  <c r="L186" i="35"/>
  <c r="I186" i="35"/>
  <c r="H186" i="35"/>
  <c r="G186" i="35"/>
  <c r="F186" i="35"/>
  <c r="E186" i="35"/>
  <c r="D186" i="35"/>
  <c r="C186" i="35"/>
  <c r="V185" i="35"/>
  <c r="T185" i="35"/>
  <c r="S185" i="35"/>
  <c r="U185" i="35" s="1"/>
  <c r="R185" i="35"/>
  <c r="Q185" i="35"/>
  <c r="P185" i="35"/>
  <c r="O185" i="35"/>
  <c r="N185" i="35" s="1"/>
  <c r="M185" i="35"/>
  <c r="L185" i="35"/>
  <c r="I185" i="35"/>
  <c r="H185" i="35"/>
  <c r="G185" i="35"/>
  <c r="F185" i="35"/>
  <c r="E185" i="35"/>
  <c r="D185" i="35"/>
  <c r="C185" i="35"/>
  <c r="V184" i="35"/>
  <c r="T184" i="35"/>
  <c r="S184" i="35"/>
  <c r="R184" i="35"/>
  <c r="Q184" i="35"/>
  <c r="P184" i="35"/>
  <c r="O184" i="35"/>
  <c r="N184" i="35"/>
  <c r="M184" i="35"/>
  <c r="L184" i="35"/>
  <c r="I184" i="35"/>
  <c r="H184" i="35"/>
  <c r="G184" i="35"/>
  <c r="F184" i="35"/>
  <c r="E184" i="35"/>
  <c r="D184" i="35"/>
  <c r="C184" i="35"/>
  <c r="V183" i="35"/>
  <c r="T183" i="35"/>
  <c r="S183" i="35"/>
  <c r="U183" i="35" s="1"/>
  <c r="R183" i="35"/>
  <c r="Q183" i="35"/>
  <c r="N183" i="35" s="1"/>
  <c r="P183" i="35"/>
  <c r="O183" i="35"/>
  <c r="M183" i="35"/>
  <c r="L183" i="35"/>
  <c r="I183" i="35"/>
  <c r="H183" i="35"/>
  <c r="G183" i="35"/>
  <c r="F183" i="35"/>
  <c r="E183" i="35"/>
  <c r="D183" i="35"/>
  <c r="C183" i="35"/>
  <c r="V182" i="35"/>
  <c r="T182" i="35"/>
  <c r="S182" i="35"/>
  <c r="U182" i="35" s="1"/>
  <c r="R182" i="35"/>
  <c r="Q182" i="35"/>
  <c r="P182" i="35"/>
  <c r="O182" i="35"/>
  <c r="N182" i="35"/>
  <c r="M182" i="35"/>
  <c r="L182" i="35"/>
  <c r="I182" i="35"/>
  <c r="H182" i="35"/>
  <c r="G182" i="35"/>
  <c r="F182" i="35"/>
  <c r="E182" i="35"/>
  <c r="D182" i="35"/>
  <c r="C182" i="35"/>
  <c r="V181" i="35"/>
  <c r="T181" i="35"/>
  <c r="S181" i="35"/>
  <c r="U181" i="35" s="1"/>
  <c r="R181" i="35"/>
  <c r="Q181" i="35"/>
  <c r="P181" i="35"/>
  <c r="O181" i="35"/>
  <c r="N181" i="35" s="1"/>
  <c r="M181" i="35"/>
  <c r="L181" i="35"/>
  <c r="I181" i="35"/>
  <c r="H181" i="35"/>
  <c r="G181" i="35"/>
  <c r="F181" i="35"/>
  <c r="E181" i="35"/>
  <c r="D181" i="35"/>
  <c r="C181" i="35"/>
  <c r="V180" i="35"/>
  <c r="T180" i="35"/>
  <c r="S180" i="35"/>
  <c r="R180" i="35"/>
  <c r="Q180" i="35"/>
  <c r="P180" i="35"/>
  <c r="O180" i="35"/>
  <c r="N180" i="35" s="1"/>
  <c r="M180" i="35"/>
  <c r="L180" i="35"/>
  <c r="I180" i="35"/>
  <c r="H180" i="35"/>
  <c r="G180" i="35"/>
  <c r="F180" i="35"/>
  <c r="E180" i="35"/>
  <c r="D180" i="35"/>
  <c r="C180" i="35"/>
  <c r="V179" i="35"/>
  <c r="T179" i="35"/>
  <c r="S179" i="35"/>
  <c r="R179" i="35"/>
  <c r="Q179" i="35"/>
  <c r="P179" i="35"/>
  <c r="O179" i="35"/>
  <c r="N179" i="35"/>
  <c r="M179" i="35"/>
  <c r="L179" i="35"/>
  <c r="I179" i="35"/>
  <c r="H179" i="35"/>
  <c r="G179" i="35"/>
  <c r="F179" i="35"/>
  <c r="E179" i="35"/>
  <c r="D179" i="35"/>
  <c r="C179" i="35"/>
  <c r="V178" i="35"/>
  <c r="T178" i="35"/>
  <c r="S178" i="35"/>
  <c r="U178" i="35" s="1"/>
  <c r="R178" i="35"/>
  <c r="Q178" i="35"/>
  <c r="P178" i="35"/>
  <c r="O178" i="35"/>
  <c r="N178" i="35"/>
  <c r="M178" i="35"/>
  <c r="L178" i="35"/>
  <c r="I178" i="35"/>
  <c r="H178" i="35"/>
  <c r="G178" i="35"/>
  <c r="F178" i="35"/>
  <c r="E178" i="35"/>
  <c r="D178" i="35"/>
  <c r="C178" i="35"/>
  <c r="V177" i="35"/>
  <c r="T177" i="35"/>
  <c r="S177" i="35"/>
  <c r="U177" i="35" s="1"/>
  <c r="R177" i="35"/>
  <c r="Q177" i="35"/>
  <c r="P177" i="35"/>
  <c r="O177" i="35"/>
  <c r="N177" i="35" s="1"/>
  <c r="M177" i="35"/>
  <c r="L177" i="35"/>
  <c r="I177" i="35"/>
  <c r="H177" i="35"/>
  <c r="G177" i="35"/>
  <c r="F177" i="35"/>
  <c r="E177" i="35"/>
  <c r="D177" i="35"/>
  <c r="C177" i="35"/>
  <c r="V78" i="35"/>
  <c r="U78" i="35"/>
  <c r="T78" i="35"/>
  <c r="S78" i="35"/>
  <c r="R78" i="35"/>
  <c r="Q78" i="35"/>
  <c r="P78" i="35"/>
  <c r="O78" i="35"/>
  <c r="N78" i="35"/>
  <c r="M78" i="35"/>
  <c r="L78" i="35"/>
  <c r="I78" i="35"/>
  <c r="H78" i="35"/>
  <c r="G78" i="35"/>
  <c r="F78" i="35"/>
  <c r="E78" i="35"/>
  <c r="D78" i="35"/>
  <c r="Q58" i="35"/>
  <c r="P58" i="35"/>
  <c r="O58" i="35"/>
  <c r="N58" i="35"/>
  <c r="L58" i="35"/>
  <c r="B57" i="35"/>
  <c r="V53" i="35"/>
  <c r="V52" i="35" s="1"/>
  <c r="U53" i="35"/>
  <c r="U52" i="35" s="1"/>
  <c r="T53" i="35"/>
  <c r="T52" i="35" s="1"/>
  <c r="S53" i="35"/>
  <c r="S52" i="35" s="1"/>
  <c r="R53" i="35"/>
  <c r="R52" i="35" s="1"/>
  <c r="Q53" i="35"/>
  <c r="Q52" i="35" s="1"/>
  <c r="P53" i="35"/>
  <c r="P52" i="35" s="1"/>
  <c r="O53" i="35"/>
  <c r="O52" i="35" s="1"/>
  <c r="N53" i="35"/>
  <c r="N52" i="35" s="1"/>
  <c r="M53" i="35"/>
  <c r="M52" i="35" s="1"/>
  <c r="L53" i="35"/>
  <c r="L52" i="35" s="1"/>
  <c r="K53" i="35"/>
  <c r="K52" i="35" s="1"/>
  <c r="J53" i="35"/>
  <c r="J52" i="35" s="1"/>
  <c r="I53" i="35"/>
  <c r="I52" i="35" s="1"/>
  <c r="H53" i="35"/>
  <c r="H52" i="35" s="1"/>
  <c r="G53" i="35"/>
  <c r="G52" i="35" s="1"/>
  <c r="F53" i="35"/>
  <c r="F52" i="35" s="1"/>
  <c r="E53" i="35"/>
  <c r="E52" i="35" s="1"/>
  <c r="D53" i="35"/>
  <c r="D52" i="35" s="1"/>
  <c r="C53" i="35"/>
  <c r="C52" i="35" s="1"/>
  <c r="H34" i="26" l="1"/>
  <c r="H27" i="26"/>
  <c r="D53" i="26"/>
  <c r="H25" i="26"/>
  <c r="L53" i="26"/>
  <c r="R41" i="30"/>
  <c r="R82" i="30"/>
  <c r="R53" i="34"/>
  <c r="T84" i="30"/>
  <c r="T50" i="30"/>
  <c r="T65" i="34"/>
  <c r="S41" i="34"/>
  <c r="S78" i="30"/>
  <c r="S32" i="30"/>
  <c r="D78" i="30"/>
  <c r="D32" i="30"/>
  <c r="D41" i="34"/>
  <c r="O76" i="30"/>
  <c r="N30" i="5"/>
  <c r="N73" i="30" s="1"/>
  <c r="O73" i="30"/>
  <c r="S84" i="30"/>
  <c r="S50" i="30"/>
  <c r="S65" i="34"/>
  <c r="R41" i="34"/>
  <c r="R78" i="30"/>
  <c r="R32" i="30"/>
  <c r="M76" i="30"/>
  <c r="S30" i="30"/>
  <c r="S29" i="30" s="1"/>
  <c r="S37" i="34"/>
  <c r="R46" i="30"/>
  <c r="R61" i="34"/>
  <c r="R85" i="30"/>
  <c r="T41" i="34"/>
  <c r="T78" i="30"/>
  <c r="T32" i="30"/>
  <c r="R84" i="30"/>
  <c r="R65" i="34"/>
  <c r="R50" i="30"/>
  <c r="V43" i="30"/>
  <c r="V42" i="30" s="1"/>
  <c r="V83" i="30"/>
  <c r="V55" i="34"/>
  <c r="V54" i="34" s="1"/>
  <c r="V44" i="34"/>
  <c r="V43" i="34" s="1"/>
  <c r="V80" i="30"/>
  <c r="V35" i="30"/>
  <c r="V34" i="30" s="1"/>
  <c r="Q41" i="34"/>
  <c r="Q78" i="30"/>
  <c r="Q32" i="30"/>
  <c r="V71" i="30"/>
  <c r="V65" i="30"/>
  <c r="T61" i="34"/>
  <c r="T85" i="30"/>
  <c r="T46" i="30"/>
  <c r="M65" i="30"/>
  <c r="S61" i="34"/>
  <c r="S85" i="30"/>
  <c r="S46" i="30"/>
  <c r="T43" i="30"/>
  <c r="T42" i="30" s="1"/>
  <c r="T83" i="30"/>
  <c r="T55" i="34"/>
  <c r="T54" i="34" s="1"/>
  <c r="P32" i="30"/>
  <c r="P41" i="34"/>
  <c r="P78" i="30"/>
  <c r="T71" i="30"/>
  <c r="T65" i="30"/>
  <c r="S43" i="30"/>
  <c r="S42" i="30" s="1"/>
  <c r="S55" i="34"/>
  <c r="S54" i="34" s="1"/>
  <c r="S83" i="30"/>
  <c r="D43" i="30"/>
  <c r="D42" i="30" s="1"/>
  <c r="D83" i="30"/>
  <c r="D55" i="34"/>
  <c r="D54" i="34" s="1"/>
  <c r="O32" i="30"/>
  <c r="O78" i="30"/>
  <c r="O41" i="34"/>
  <c r="D65" i="30"/>
  <c r="M83" i="30"/>
  <c r="M43" i="30"/>
  <c r="M42" i="30" s="1"/>
  <c r="M55" i="34"/>
  <c r="M54" i="34" s="1"/>
  <c r="V78" i="30"/>
  <c r="V41" i="34"/>
  <c r="V32" i="30"/>
  <c r="P54" i="34"/>
  <c r="P76" i="30"/>
  <c r="R55" i="34"/>
  <c r="R54" i="34" s="1"/>
  <c r="R43" i="30"/>
  <c r="R42" i="30" s="1"/>
  <c r="R83" i="30"/>
  <c r="M78" i="30"/>
  <c r="M32" i="30"/>
  <c r="M41" i="34"/>
  <c r="R71" i="30"/>
  <c r="R65" i="30"/>
  <c r="R79" i="30"/>
  <c r="R48" i="30"/>
  <c r="R63" i="34"/>
  <c r="V47" i="34"/>
  <c r="V46" i="34" s="1"/>
  <c r="V38" i="30"/>
  <c r="V37" i="30" s="1"/>
  <c r="V81" i="30"/>
  <c r="Q55" i="34"/>
  <c r="Q43" i="30"/>
  <c r="Q42" i="30" s="1"/>
  <c r="Q83" i="30"/>
  <c r="V53" i="34"/>
  <c r="V41" i="30"/>
  <c r="V82" i="30"/>
  <c r="V63" i="34"/>
  <c r="V79" i="30"/>
  <c r="V48" i="30"/>
  <c r="V76" i="30"/>
  <c r="Q65" i="30"/>
  <c r="R76" i="30"/>
  <c r="Q54" i="34"/>
  <c r="Q76" i="30"/>
  <c r="P55" i="34"/>
  <c r="P43" i="30"/>
  <c r="P42" i="30" s="1"/>
  <c r="P83" i="30"/>
  <c r="T41" i="30"/>
  <c r="T82" i="30"/>
  <c r="T53" i="34"/>
  <c r="T79" i="30"/>
  <c r="T48" i="30"/>
  <c r="T63" i="34"/>
  <c r="T76" i="30"/>
  <c r="P65" i="30"/>
  <c r="R37" i="34"/>
  <c r="R30" i="30"/>
  <c r="R29" i="30" s="1"/>
  <c r="V50" i="30"/>
  <c r="V65" i="34"/>
  <c r="V84" i="30"/>
  <c r="T30" i="30"/>
  <c r="T29" i="30" s="1"/>
  <c r="T37" i="34"/>
  <c r="V61" i="34"/>
  <c r="V85" i="30"/>
  <c r="V46" i="30"/>
  <c r="O55" i="34"/>
  <c r="O54" i="34" s="1"/>
  <c r="O43" i="30"/>
  <c r="O42" i="30" s="1"/>
  <c r="O83" i="30"/>
  <c r="S41" i="30"/>
  <c r="S82" i="30"/>
  <c r="S53" i="34"/>
  <c r="S79" i="30"/>
  <c r="S48" i="30"/>
  <c r="S63" i="34"/>
  <c r="S76" i="30"/>
  <c r="D76" i="30"/>
  <c r="T81" i="30"/>
  <c r="T38" i="30"/>
  <c r="T37" i="30" s="1"/>
  <c r="T47" i="34"/>
  <c r="T46" i="34" s="1"/>
  <c r="S81" i="30"/>
  <c r="S47" i="34"/>
  <c r="S46" i="34" s="1"/>
  <c r="S38" i="30"/>
  <c r="S37" i="30" s="1"/>
  <c r="R47" i="34"/>
  <c r="R46" i="34" s="1"/>
  <c r="R81" i="30"/>
  <c r="R38" i="30"/>
  <c r="R37" i="30" s="1"/>
  <c r="S35" i="30"/>
  <c r="S34" i="30" s="1"/>
  <c r="S80" i="30"/>
  <c r="S44" i="34"/>
  <c r="S43" i="34" s="1"/>
  <c r="R35" i="30"/>
  <c r="R34" i="30" s="1"/>
  <c r="R80" i="30"/>
  <c r="R44" i="34"/>
  <c r="R43" i="34" s="1"/>
  <c r="T35" i="30"/>
  <c r="T34" i="30" s="1"/>
  <c r="T80" i="30"/>
  <c r="T44" i="34"/>
  <c r="T43" i="34" s="1"/>
  <c r="F50" i="30"/>
  <c r="F65" i="34"/>
  <c r="F84" i="30"/>
  <c r="G65" i="34"/>
  <c r="G84" i="30"/>
  <c r="G50" i="30"/>
  <c r="G47" i="34"/>
  <c r="G46" i="34" s="1"/>
  <c r="G38" i="30"/>
  <c r="G37" i="30" s="1"/>
  <c r="G81" i="30"/>
  <c r="G32" i="30"/>
  <c r="G41" i="34"/>
  <c r="G78" i="30"/>
  <c r="G43" i="30"/>
  <c r="G42" i="30" s="1"/>
  <c r="G83" i="30"/>
  <c r="G55" i="34"/>
  <c r="G54" i="34" s="1"/>
  <c r="G44" i="34"/>
  <c r="G43" i="34" s="1"/>
  <c r="G80" i="30"/>
  <c r="G35" i="30"/>
  <c r="G34" i="30" s="1"/>
  <c r="G71" i="30"/>
  <c r="G65" i="30"/>
  <c r="F43" i="30"/>
  <c r="F42" i="30" s="1"/>
  <c r="F83" i="30"/>
  <c r="F55" i="34"/>
  <c r="F44" i="34"/>
  <c r="F43" i="34" s="1"/>
  <c r="F80" i="30"/>
  <c r="F35" i="30"/>
  <c r="F34" i="30" s="1"/>
  <c r="F71" i="30"/>
  <c r="F65" i="30"/>
  <c r="F81" i="30"/>
  <c r="F47" i="34"/>
  <c r="F46" i="34" s="1"/>
  <c r="F38" i="30"/>
  <c r="F37" i="30" s="1"/>
  <c r="F78" i="30"/>
  <c r="F32" i="30"/>
  <c r="F41" i="34"/>
  <c r="G41" i="30"/>
  <c r="G82" i="30"/>
  <c r="G53" i="34"/>
  <c r="G48" i="30"/>
  <c r="G63" i="34"/>
  <c r="G79" i="30"/>
  <c r="G76" i="30"/>
  <c r="G46" i="30"/>
  <c r="G85" i="30"/>
  <c r="G61" i="34"/>
  <c r="F41" i="30"/>
  <c r="F53" i="34"/>
  <c r="F82" i="30"/>
  <c r="F79" i="30"/>
  <c r="F48" i="30"/>
  <c r="F63" i="34"/>
  <c r="F54" i="34"/>
  <c r="F76" i="30"/>
  <c r="F61" i="34"/>
  <c r="F46" i="30"/>
  <c r="F85" i="30"/>
  <c r="C61" i="34"/>
  <c r="C46" i="30"/>
  <c r="C85" i="30"/>
  <c r="H83" i="30"/>
  <c r="H55" i="34"/>
  <c r="H54" i="34" s="1"/>
  <c r="H43" i="30"/>
  <c r="H42" i="30" s="1"/>
  <c r="H35" i="30"/>
  <c r="H34" i="30" s="1"/>
  <c r="H44" i="34"/>
  <c r="H43" i="34" s="1"/>
  <c r="H80" i="30"/>
  <c r="H71" i="30"/>
  <c r="H65" i="30"/>
  <c r="I44" i="34"/>
  <c r="I43" i="34" s="1"/>
  <c r="I35" i="30"/>
  <c r="I34" i="30" s="1"/>
  <c r="I80" i="30"/>
  <c r="C65" i="34"/>
  <c r="C50" i="30"/>
  <c r="C84" i="30"/>
  <c r="C38" i="30"/>
  <c r="C37" i="30" s="1"/>
  <c r="C81" i="30"/>
  <c r="C47" i="34"/>
  <c r="C46" i="34" s="1"/>
  <c r="C32" i="30"/>
  <c r="C78" i="30"/>
  <c r="C41" i="34"/>
  <c r="E81" i="30"/>
  <c r="E47" i="34"/>
  <c r="E46" i="34" s="1"/>
  <c r="E38" i="30"/>
  <c r="E37" i="30" s="1"/>
  <c r="E32" i="30"/>
  <c r="E78" i="30"/>
  <c r="E41" i="34"/>
  <c r="E55" i="34"/>
  <c r="E54" i="34" s="1"/>
  <c r="E43" i="30"/>
  <c r="E42" i="30" s="1"/>
  <c r="E83" i="30"/>
  <c r="I82" i="30"/>
  <c r="I41" i="30"/>
  <c r="I53" i="34"/>
  <c r="E35" i="30"/>
  <c r="E34" i="30" s="1"/>
  <c r="E80" i="30"/>
  <c r="E44" i="34"/>
  <c r="E43" i="34" s="1"/>
  <c r="I48" i="30"/>
  <c r="I79" i="30"/>
  <c r="I63" i="34"/>
  <c r="I76" i="30"/>
  <c r="E71" i="30"/>
  <c r="E65" i="30"/>
  <c r="I46" i="30"/>
  <c r="I85" i="30"/>
  <c r="I61" i="34"/>
  <c r="H41" i="30"/>
  <c r="H53" i="34"/>
  <c r="H82" i="30"/>
  <c r="H48" i="30"/>
  <c r="H63" i="34"/>
  <c r="H79" i="30"/>
  <c r="H76" i="30"/>
  <c r="H46" i="30"/>
  <c r="H85" i="30"/>
  <c r="H61" i="34"/>
  <c r="C43" i="30"/>
  <c r="C42" i="30" s="1"/>
  <c r="C83" i="30"/>
  <c r="C55" i="34"/>
  <c r="C54" i="34" s="1"/>
  <c r="C35" i="30"/>
  <c r="C34" i="30" s="1"/>
  <c r="C80" i="30"/>
  <c r="C44" i="34"/>
  <c r="C43" i="34" s="1"/>
  <c r="C71" i="30"/>
  <c r="C65" i="30"/>
  <c r="E50" i="30"/>
  <c r="E84" i="30"/>
  <c r="E65" i="34"/>
  <c r="I65" i="30"/>
  <c r="I50" i="30"/>
  <c r="I84" i="30"/>
  <c r="I65" i="34"/>
  <c r="E82" i="30"/>
  <c r="E53" i="34"/>
  <c r="E41" i="30"/>
  <c r="I81" i="30"/>
  <c r="I47" i="34"/>
  <c r="I46" i="34" s="1"/>
  <c r="I38" i="30"/>
  <c r="I37" i="30" s="1"/>
  <c r="E79" i="30"/>
  <c r="E48" i="30"/>
  <c r="E63" i="34"/>
  <c r="I78" i="30"/>
  <c r="I32" i="30"/>
  <c r="I41" i="34"/>
  <c r="E76" i="30"/>
  <c r="E61" i="34"/>
  <c r="E46" i="30"/>
  <c r="E85" i="30"/>
  <c r="H50" i="30"/>
  <c r="H65" i="34"/>
  <c r="H84" i="30"/>
  <c r="H38" i="30"/>
  <c r="H37" i="30" s="1"/>
  <c r="H47" i="34"/>
  <c r="H46" i="34" s="1"/>
  <c r="H81" i="30"/>
  <c r="H41" i="34"/>
  <c r="H78" i="30"/>
  <c r="H32" i="30"/>
  <c r="I55" i="34"/>
  <c r="I54" i="34" s="1"/>
  <c r="I43" i="30"/>
  <c r="I42" i="30" s="1"/>
  <c r="I83" i="30"/>
  <c r="C41" i="30"/>
  <c r="C82" i="30"/>
  <c r="C53" i="34"/>
  <c r="C79" i="30"/>
  <c r="C48" i="30"/>
  <c r="C63" i="34"/>
  <c r="C76" i="30"/>
  <c r="Q85" i="30"/>
  <c r="Q61" i="34"/>
  <c r="Q46" i="30"/>
  <c r="P46" i="30"/>
  <c r="P61" i="34"/>
  <c r="P85" i="30"/>
  <c r="O61" i="34"/>
  <c r="O46" i="30"/>
  <c r="O85" i="30"/>
  <c r="M46" i="30"/>
  <c r="M85" i="30"/>
  <c r="M61" i="34"/>
  <c r="D85" i="30"/>
  <c r="D61" i="34"/>
  <c r="D46" i="30"/>
  <c r="D65" i="34"/>
  <c r="D84" i="30"/>
  <c r="D50" i="30"/>
  <c r="Q65" i="34"/>
  <c r="Q84" i="30"/>
  <c r="Q50" i="30"/>
  <c r="P50" i="30"/>
  <c r="P65" i="34"/>
  <c r="P84" i="30"/>
  <c r="O50" i="30"/>
  <c r="O65" i="34"/>
  <c r="O84" i="30"/>
  <c r="M84" i="30"/>
  <c r="M65" i="34"/>
  <c r="M50" i="30"/>
  <c r="Q53" i="34"/>
  <c r="Q41" i="30"/>
  <c r="Q82" i="30"/>
  <c r="O53" i="34"/>
  <c r="O41" i="30"/>
  <c r="O82" i="30"/>
  <c r="M82" i="30"/>
  <c r="M53" i="34"/>
  <c r="M41" i="30"/>
  <c r="P53" i="34"/>
  <c r="P41" i="30"/>
  <c r="P82" i="30"/>
  <c r="D41" i="30"/>
  <c r="D53" i="34"/>
  <c r="D82" i="30"/>
  <c r="D47" i="34"/>
  <c r="D46" i="34" s="1"/>
  <c r="D81" i="30"/>
  <c r="D38" i="30"/>
  <c r="D37" i="30" s="1"/>
  <c r="Q81" i="30"/>
  <c r="Q38" i="30"/>
  <c r="Q37" i="30" s="1"/>
  <c r="Q47" i="34"/>
  <c r="Q46" i="34" s="1"/>
  <c r="P47" i="34"/>
  <c r="P46" i="34" s="1"/>
  <c r="P81" i="30"/>
  <c r="P38" i="30"/>
  <c r="P37" i="30" s="1"/>
  <c r="O81" i="30"/>
  <c r="O38" i="30"/>
  <c r="O37" i="30" s="1"/>
  <c r="O47" i="34"/>
  <c r="O46" i="34" s="1"/>
  <c r="M81" i="30"/>
  <c r="M47" i="34"/>
  <c r="M46" i="34" s="1"/>
  <c r="M38" i="30"/>
  <c r="M37" i="30" s="1"/>
  <c r="D44" i="34"/>
  <c r="D43" i="34" s="1"/>
  <c r="D35" i="30"/>
  <c r="D34" i="30" s="1"/>
  <c r="D80" i="30"/>
  <c r="Q44" i="34"/>
  <c r="Q43" i="34" s="1"/>
  <c r="Q35" i="30"/>
  <c r="Q34" i="30" s="1"/>
  <c r="Q80" i="30"/>
  <c r="P44" i="34"/>
  <c r="P43" i="34" s="1"/>
  <c r="P35" i="30"/>
  <c r="P34" i="30" s="1"/>
  <c r="P80" i="30"/>
  <c r="O44" i="34"/>
  <c r="O43" i="34" s="1"/>
  <c r="O35" i="30"/>
  <c r="O34" i="30" s="1"/>
  <c r="O80" i="30"/>
  <c r="M35" i="30"/>
  <c r="M34" i="30" s="1"/>
  <c r="M80" i="30"/>
  <c r="M44" i="34"/>
  <c r="M43" i="34" s="1"/>
  <c r="Q79" i="30"/>
  <c r="Q48" i="30"/>
  <c r="Q63" i="34"/>
  <c r="P48" i="30"/>
  <c r="P79" i="30"/>
  <c r="P63" i="34"/>
  <c r="O48" i="30"/>
  <c r="O79" i="30"/>
  <c r="O63" i="34"/>
  <c r="M48" i="30"/>
  <c r="M79" i="30"/>
  <c r="M63" i="34"/>
  <c r="D63" i="34"/>
  <c r="D79" i="30"/>
  <c r="D48" i="30"/>
  <c r="Q37" i="34"/>
  <c r="Q30" i="30"/>
  <c r="Q29" i="30" s="1"/>
  <c r="P37" i="34"/>
  <c r="P30" i="30"/>
  <c r="P29" i="30" s="1"/>
  <c r="O30" i="30"/>
  <c r="O29" i="30" s="1"/>
  <c r="O37" i="34"/>
  <c r="L15" i="30"/>
  <c r="L19" i="34"/>
  <c r="L41" i="30"/>
  <c r="L82" i="30"/>
  <c r="L53" i="34"/>
  <c r="L90" i="35"/>
  <c r="L89" i="35" s="1"/>
  <c r="L79" i="30"/>
  <c r="L48" i="30"/>
  <c r="L63" i="34"/>
  <c r="L54" i="34"/>
  <c r="L76" i="30"/>
  <c r="L104" i="34"/>
  <c r="L84" i="30"/>
  <c r="L50" i="30"/>
  <c r="L65" i="34"/>
  <c r="L105" i="34"/>
  <c r="L61" i="34"/>
  <c r="L85" i="30"/>
  <c r="L46" i="30"/>
  <c r="L129" i="34"/>
  <c r="L68" i="34"/>
  <c r="L67" i="34" s="1"/>
  <c r="L109" i="30"/>
  <c r="L53" i="30"/>
  <c r="L52" i="30" s="1"/>
  <c r="L108" i="34"/>
  <c r="L88" i="30"/>
  <c r="L47" i="30"/>
  <c r="L26" i="30"/>
  <c r="L33" i="34"/>
  <c r="L37" i="34"/>
  <c r="L36" i="34" s="1"/>
  <c r="L30" i="30"/>
  <c r="L29" i="30" s="1"/>
  <c r="L128" i="34"/>
  <c r="L108" i="30"/>
  <c r="L28" i="30"/>
  <c r="L35" i="34"/>
  <c r="L98" i="35"/>
  <c r="L97" i="35" s="1"/>
  <c r="L81" i="30"/>
  <c r="L47" i="34"/>
  <c r="L46" i="34" s="1"/>
  <c r="L38" i="30"/>
  <c r="L37" i="30" s="1"/>
  <c r="L98" i="34"/>
  <c r="L32" i="30"/>
  <c r="L78" i="30"/>
  <c r="L41" i="34"/>
  <c r="L27" i="30"/>
  <c r="L34" i="34"/>
  <c r="L165" i="35"/>
  <c r="L84" i="34"/>
  <c r="L64" i="30"/>
  <c r="L116" i="30"/>
  <c r="L109" i="34"/>
  <c r="L89" i="30"/>
  <c r="L66" i="34"/>
  <c r="L51" i="30"/>
  <c r="L137" i="34"/>
  <c r="L117" i="30"/>
  <c r="L107" i="34"/>
  <c r="L87" i="30"/>
  <c r="L106" i="34"/>
  <c r="L86" i="30"/>
  <c r="L22" i="30"/>
  <c r="L21" i="30" s="1"/>
  <c r="L29" i="34"/>
  <c r="L28" i="34" s="1"/>
  <c r="L138" i="34"/>
  <c r="L118" i="30"/>
  <c r="L21" i="34"/>
  <c r="L20" i="34" s="1"/>
  <c r="L17" i="30"/>
  <c r="L16" i="30" s="1"/>
  <c r="L139" i="34"/>
  <c r="L119" i="30"/>
  <c r="L44" i="34"/>
  <c r="L43" i="34" s="1"/>
  <c r="L35" i="30"/>
  <c r="L34" i="30" s="1"/>
  <c r="L80" i="30"/>
  <c r="L85" i="34"/>
  <c r="L65" i="30"/>
  <c r="L140" i="34"/>
  <c r="L120" i="30"/>
  <c r="N53" i="28"/>
  <c r="L110" i="35"/>
  <c r="L109" i="35" s="1"/>
  <c r="L103" i="34"/>
  <c r="N27" i="5"/>
  <c r="N70" i="30" s="1"/>
  <c r="U84" i="5"/>
  <c r="U103" i="30" s="1"/>
  <c r="J84" i="5"/>
  <c r="J103" i="30" s="1"/>
  <c r="J72" i="5"/>
  <c r="J91" i="30" s="1"/>
  <c r="N22" i="5"/>
  <c r="J28" i="5"/>
  <c r="FN108" i="5"/>
  <c r="U78" i="5"/>
  <c r="U97" i="30" s="1"/>
  <c r="N76" i="5"/>
  <c r="N95" i="30" s="1"/>
  <c r="U72" i="5"/>
  <c r="U91" i="30" s="1"/>
  <c r="U66" i="5"/>
  <c r="U39" i="5"/>
  <c r="N31" i="5"/>
  <c r="N74" i="30" s="1"/>
  <c r="N28" i="5"/>
  <c r="N71" i="30" s="1"/>
  <c r="U27" i="5"/>
  <c r="U70" i="30" s="1"/>
  <c r="U24" i="5"/>
  <c r="U67" i="30" s="1"/>
  <c r="U180" i="35"/>
  <c r="U192" i="35"/>
  <c r="L130" i="34"/>
  <c r="U190" i="35"/>
  <c r="U83" i="5"/>
  <c r="U102" i="30" s="1"/>
  <c r="N75" i="5"/>
  <c r="N94" i="30" s="1"/>
  <c r="U71" i="5"/>
  <c r="U90" i="30" s="1"/>
  <c r="N39" i="5"/>
  <c r="U26" i="5"/>
  <c r="U69" i="30" s="1"/>
  <c r="U23" i="5"/>
  <c r="U66" i="30" s="1"/>
  <c r="U188" i="35"/>
  <c r="L62" i="34"/>
  <c r="U34" i="5"/>
  <c r="U77" i="30" s="1"/>
  <c r="U22" i="5"/>
  <c r="N187" i="35"/>
  <c r="U179" i="35"/>
  <c r="U191" i="35"/>
  <c r="U184" i="35"/>
  <c r="J83" i="5"/>
  <c r="J102" i="30" s="1"/>
  <c r="J80" i="5"/>
  <c r="J99" i="30" s="1"/>
  <c r="J71" i="5"/>
  <c r="J90" i="30" s="1"/>
  <c r="J68" i="5"/>
  <c r="J87" i="30" s="1"/>
  <c r="J26" i="5"/>
  <c r="J69" i="30" s="1"/>
  <c r="U37" i="5"/>
  <c r="U40" i="5"/>
  <c r="U36" i="5"/>
  <c r="U35" i="5"/>
  <c r="U38" i="5"/>
  <c r="N40" i="5"/>
  <c r="L114" i="35"/>
  <c r="L101" i="34"/>
  <c r="J35" i="5"/>
  <c r="L99" i="34"/>
  <c r="L104" i="35"/>
  <c r="L103" i="35" s="1"/>
  <c r="J40" i="5"/>
  <c r="J86" i="5"/>
  <c r="J105" i="30" s="1"/>
  <c r="J74" i="5"/>
  <c r="J93" i="30" s="1"/>
  <c r="J38" i="5"/>
  <c r="J36" i="5"/>
  <c r="J24" i="5"/>
  <c r="J67" i="30" s="1"/>
  <c r="J41" i="5"/>
  <c r="J29" i="5"/>
  <c r="J72" i="30" s="1"/>
  <c r="J39" i="5"/>
  <c r="J85" i="5"/>
  <c r="J104" i="30" s="1"/>
  <c r="J73" i="5"/>
  <c r="J92" i="30" s="1"/>
  <c r="J37" i="5"/>
  <c r="J25" i="5"/>
  <c r="J68" i="30" s="1"/>
  <c r="U82" i="5"/>
  <c r="U101" i="30" s="1"/>
  <c r="U70" i="5"/>
  <c r="U89" i="30" s="1"/>
  <c r="N79" i="5"/>
  <c r="N98" i="30" s="1"/>
  <c r="J76" i="5"/>
  <c r="J95" i="30" s="1"/>
  <c r="N67" i="5"/>
  <c r="N86" i="30" s="1"/>
  <c r="U85" i="5"/>
  <c r="U104" i="30" s="1"/>
  <c r="U73" i="5"/>
  <c r="U92" i="30" s="1"/>
  <c r="N82" i="5"/>
  <c r="N101" i="30" s="1"/>
  <c r="N70" i="5"/>
  <c r="N89" i="30" s="1"/>
  <c r="N80" i="5"/>
  <c r="N99" i="30" s="1"/>
  <c r="U76" i="5"/>
  <c r="U95" i="30" s="1"/>
  <c r="N68" i="5"/>
  <c r="N87" i="30" s="1"/>
  <c r="U86" i="5"/>
  <c r="U105" i="30" s="1"/>
  <c r="N78" i="5"/>
  <c r="N97" i="30" s="1"/>
  <c r="J75" i="5"/>
  <c r="J94" i="30" s="1"/>
  <c r="U74" i="5"/>
  <c r="U93" i="30" s="1"/>
  <c r="N66" i="5"/>
  <c r="U25" i="5"/>
  <c r="U68" i="30" s="1"/>
  <c r="N34" i="5"/>
  <c r="N77" i="30" s="1"/>
  <c r="U30" i="5"/>
  <c r="U73" i="30" s="1"/>
  <c r="N32" i="5"/>
  <c r="N75" i="30" s="1"/>
  <c r="U28" i="5"/>
  <c r="J34" i="5"/>
  <c r="J77" i="30" s="1"/>
  <c r="J27" i="5"/>
  <c r="J70" i="30" s="1"/>
  <c r="J32" i="5"/>
  <c r="J75" i="30" s="1"/>
  <c r="J21" i="5"/>
  <c r="N81" i="5"/>
  <c r="N100" i="30" s="1"/>
  <c r="J78" i="5"/>
  <c r="J97" i="30" s="1"/>
  <c r="U77" i="5"/>
  <c r="U96" i="30" s="1"/>
  <c r="N69" i="5"/>
  <c r="N88" i="30" s="1"/>
  <c r="J66" i="5"/>
  <c r="U41" i="5"/>
  <c r="N33" i="5"/>
  <c r="J30" i="5"/>
  <c r="J73" i="30" s="1"/>
  <c r="U29" i="5"/>
  <c r="U72" i="30" s="1"/>
  <c r="N21" i="5"/>
  <c r="N86" i="5"/>
  <c r="N105" i="30" s="1"/>
  <c r="J77" i="5"/>
  <c r="J96" i="30" s="1"/>
  <c r="N74" i="5"/>
  <c r="N93" i="30" s="1"/>
  <c r="N38" i="5"/>
  <c r="N26" i="5"/>
  <c r="N69" i="30" s="1"/>
  <c r="U75" i="5"/>
  <c r="U94" i="30" s="1"/>
  <c r="J70" i="5"/>
  <c r="J89" i="30" s="1"/>
  <c r="J22" i="5"/>
  <c r="U17" i="5"/>
  <c r="N84" i="5"/>
  <c r="N103" i="30" s="1"/>
  <c r="J81" i="5"/>
  <c r="J100" i="30" s="1"/>
  <c r="U80" i="5"/>
  <c r="U99" i="30" s="1"/>
  <c r="N72" i="5"/>
  <c r="N91" i="30" s="1"/>
  <c r="J69" i="5"/>
  <c r="J88" i="30" s="1"/>
  <c r="U68" i="5"/>
  <c r="U87" i="30" s="1"/>
  <c r="N36" i="5"/>
  <c r="J33" i="5"/>
  <c r="U32" i="5"/>
  <c r="U75" i="30" s="1"/>
  <c r="N24" i="5"/>
  <c r="N67" i="30" s="1"/>
  <c r="N77" i="5"/>
  <c r="N96" i="30" s="1"/>
  <c r="N41" i="5"/>
  <c r="N29" i="5"/>
  <c r="N72" i="30" s="1"/>
  <c r="J79" i="5"/>
  <c r="J98" i="30" s="1"/>
  <c r="J67" i="5"/>
  <c r="J86" i="30" s="1"/>
  <c r="J31" i="5"/>
  <c r="J74" i="30" s="1"/>
  <c r="L107" i="35"/>
  <c r="L106" i="35" s="1"/>
  <c r="J23" i="5"/>
  <c r="J66" i="30" s="1"/>
  <c r="N85" i="5"/>
  <c r="N104" i="30" s="1"/>
  <c r="J82" i="5"/>
  <c r="J101" i="30" s="1"/>
  <c r="U81" i="5"/>
  <c r="U100" i="30" s="1"/>
  <c r="N73" i="5"/>
  <c r="N92" i="30" s="1"/>
  <c r="U69" i="5"/>
  <c r="U88" i="30" s="1"/>
  <c r="N37" i="5"/>
  <c r="U33" i="5"/>
  <c r="N25" i="5"/>
  <c r="N68" i="30" s="1"/>
  <c r="U21" i="5"/>
  <c r="N83" i="5"/>
  <c r="N102" i="30" s="1"/>
  <c r="U79" i="5"/>
  <c r="U98" i="30" s="1"/>
  <c r="N71" i="5"/>
  <c r="N90" i="30" s="1"/>
  <c r="U67" i="5"/>
  <c r="U86" i="30" s="1"/>
  <c r="N35" i="5"/>
  <c r="U31" i="5"/>
  <c r="U74" i="30" s="1"/>
  <c r="N23" i="5"/>
  <c r="N66" i="30" s="1"/>
  <c r="L136" i="34"/>
  <c r="L134" i="34"/>
  <c r="N17" i="5"/>
  <c r="N19" i="5"/>
  <c r="N20" i="5"/>
  <c r="U20" i="5"/>
  <c r="U19" i="5"/>
  <c r="J20" i="5"/>
  <c r="HK2" i="5"/>
  <c r="HJ2" i="5"/>
  <c r="HI2" i="5"/>
  <c r="HL6" i="5"/>
  <c r="HL7" i="5"/>
  <c r="HL8" i="5"/>
  <c r="HL9" i="5"/>
  <c r="HL10" i="5"/>
  <c r="HL11" i="5"/>
  <c r="HL12" i="5"/>
  <c r="HL13" i="5"/>
  <c r="HL14" i="5"/>
  <c r="HL15" i="5"/>
  <c r="HL16" i="5"/>
  <c r="HL17" i="5"/>
  <c r="V17" i="5" s="1"/>
  <c r="HL18" i="5"/>
  <c r="HL87" i="5"/>
  <c r="HL88" i="5"/>
  <c r="HL89" i="5"/>
  <c r="HL90" i="5"/>
  <c r="HL91" i="5"/>
  <c r="HL92" i="5"/>
  <c r="HL93" i="5"/>
  <c r="HL94" i="5"/>
  <c r="HL95" i="5"/>
  <c r="HL96" i="5"/>
  <c r="HL97" i="5"/>
  <c r="HL98" i="5"/>
  <c r="HL99" i="5"/>
  <c r="HL100" i="5"/>
  <c r="HL5" i="5"/>
  <c r="T5" i="5"/>
  <c r="S5" i="5"/>
  <c r="S5" i="30" s="1"/>
  <c r="R5" i="5"/>
  <c r="R5" i="30" s="1"/>
  <c r="Q5" i="5"/>
  <c r="Q5" i="30" s="1"/>
  <c r="P5" i="30"/>
  <c r="O5" i="5"/>
  <c r="O5" i="30" s="1"/>
  <c r="M5" i="5"/>
  <c r="M5" i="30" s="1"/>
  <c r="G6" i="5"/>
  <c r="G7" i="30" s="1"/>
  <c r="G6" i="30" s="1"/>
  <c r="H6" i="5"/>
  <c r="H7" i="30" s="1"/>
  <c r="H6" i="30" s="1"/>
  <c r="I6" i="5"/>
  <c r="I7" i="30" s="1"/>
  <c r="I6" i="30" s="1"/>
  <c r="G7" i="5"/>
  <c r="H7" i="5"/>
  <c r="I7" i="5"/>
  <c r="G8" i="5"/>
  <c r="H8" i="5"/>
  <c r="I8" i="5"/>
  <c r="G9" i="5"/>
  <c r="H9" i="5"/>
  <c r="I9" i="5"/>
  <c r="G10" i="5"/>
  <c r="H10" i="5"/>
  <c r="I10" i="5"/>
  <c r="G11" i="5"/>
  <c r="G17" i="30" s="1"/>
  <c r="G16" i="30" s="1"/>
  <c r="H11" i="5"/>
  <c r="H17" i="30" s="1"/>
  <c r="H16" i="30" s="1"/>
  <c r="I11" i="5"/>
  <c r="G12" i="5"/>
  <c r="H12" i="5"/>
  <c r="I12" i="5"/>
  <c r="G13" i="5"/>
  <c r="H13" i="5"/>
  <c r="I13" i="5"/>
  <c r="G14" i="5"/>
  <c r="H14" i="5"/>
  <c r="I14" i="5"/>
  <c r="G15" i="5"/>
  <c r="H15" i="5"/>
  <c r="I15" i="5"/>
  <c r="G16" i="5"/>
  <c r="H16" i="5"/>
  <c r="I16" i="5"/>
  <c r="G17" i="5"/>
  <c r="H17" i="5"/>
  <c r="I17" i="5"/>
  <c r="G18" i="5"/>
  <c r="H18" i="5"/>
  <c r="I18" i="5"/>
  <c r="G85" i="34"/>
  <c r="H85" i="34"/>
  <c r="I85" i="34"/>
  <c r="G86" i="34"/>
  <c r="H86" i="34"/>
  <c r="I86" i="34"/>
  <c r="G87" i="34"/>
  <c r="H87" i="34"/>
  <c r="I87" i="34"/>
  <c r="G88" i="34"/>
  <c r="H88" i="34"/>
  <c r="I88" i="34"/>
  <c r="G89" i="34"/>
  <c r="H89" i="34"/>
  <c r="I89" i="34"/>
  <c r="G90" i="34"/>
  <c r="H90" i="34"/>
  <c r="I90" i="34"/>
  <c r="G91" i="34"/>
  <c r="H91" i="34"/>
  <c r="I91" i="34"/>
  <c r="G92" i="34"/>
  <c r="H92" i="34"/>
  <c r="I92" i="34"/>
  <c r="G93" i="34"/>
  <c r="H93" i="34"/>
  <c r="I93" i="34"/>
  <c r="G94" i="34"/>
  <c r="H94" i="34"/>
  <c r="I94" i="34"/>
  <c r="G95" i="34"/>
  <c r="H95" i="34"/>
  <c r="I95" i="34"/>
  <c r="G96" i="34"/>
  <c r="H96" i="34"/>
  <c r="I96" i="34"/>
  <c r="G97" i="34"/>
  <c r="H97" i="34"/>
  <c r="I97" i="34"/>
  <c r="G102" i="34"/>
  <c r="H102" i="34"/>
  <c r="I102" i="34"/>
  <c r="G111" i="34"/>
  <c r="H111" i="34"/>
  <c r="I111" i="34"/>
  <c r="G112" i="34"/>
  <c r="H112" i="34"/>
  <c r="I112" i="34"/>
  <c r="G113" i="34"/>
  <c r="H113" i="34"/>
  <c r="I113" i="34"/>
  <c r="G114" i="34"/>
  <c r="H114" i="34"/>
  <c r="I114" i="34"/>
  <c r="G115" i="34"/>
  <c r="H115" i="34"/>
  <c r="I115" i="34"/>
  <c r="G116" i="34"/>
  <c r="H116" i="34"/>
  <c r="I116" i="34"/>
  <c r="G117" i="34"/>
  <c r="H117" i="34"/>
  <c r="I117" i="34"/>
  <c r="G118" i="34"/>
  <c r="H118" i="34"/>
  <c r="I118" i="34"/>
  <c r="G119" i="34"/>
  <c r="H119" i="34"/>
  <c r="I119" i="34"/>
  <c r="G120" i="34"/>
  <c r="H120" i="34"/>
  <c r="I120" i="34"/>
  <c r="G121" i="34"/>
  <c r="H121" i="34"/>
  <c r="I121" i="34"/>
  <c r="G122" i="34"/>
  <c r="H122" i="34"/>
  <c r="I122" i="34"/>
  <c r="G123" i="34"/>
  <c r="H123" i="34"/>
  <c r="I123" i="34"/>
  <c r="G124" i="34"/>
  <c r="H124" i="34"/>
  <c r="I124" i="34"/>
  <c r="G125" i="34"/>
  <c r="H125" i="34"/>
  <c r="I125" i="34"/>
  <c r="G87" i="5"/>
  <c r="H87" i="5"/>
  <c r="I87" i="5"/>
  <c r="G88" i="5"/>
  <c r="H88" i="5"/>
  <c r="I88" i="5"/>
  <c r="G89" i="5"/>
  <c r="H89" i="5"/>
  <c r="I89" i="5"/>
  <c r="G90" i="5"/>
  <c r="H90" i="5"/>
  <c r="I90" i="5"/>
  <c r="G91" i="5"/>
  <c r="H91" i="5"/>
  <c r="I91" i="5"/>
  <c r="G92" i="5"/>
  <c r="H92" i="5"/>
  <c r="I92" i="5"/>
  <c r="G93" i="5"/>
  <c r="H93" i="5"/>
  <c r="I93" i="5"/>
  <c r="G94" i="5"/>
  <c r="H94" i="5"/>
  <c r="I94" i="5"/>
  <c r="G95" i="5"/>
  <c r="G114" i="30" s="1"/>
  <c r="H95" i="5"/>
  <c r="H114" i="30" s="1"/>
  <c r="I95" i="5"/>
  <c r="I114" i="30" s="1"/>
  <c r="G96" i="5"/>
  <c r="H96" i="5"/>
  <c r="I96" i="5"/>
  <c r="G97" i="5"/>
  <c r="H97" i="5"/>
  <c r="I97" i="5"/>
  <c r="G98" i="5"/>
  <c r="H98" i="5"/>
  <c r="I98" i="5"/>
  <c r="G99" i="5"/>
  <c r="H99" i="5"/>
  <c r="I99" i="5"/>
  <c r="G100" i="5"/>
  <c r="H100" i="5"/>
  <c r="I100" i="5"/>
  <c r="I119" i="30" s="1"/>
  <c r="G101" i="5"/>
  <c r="H101" i="5"/>
  <c r="I5" i="5"/>
  <c r="I5" i="30" s="1"/>
  <c r="H5" i="5"/>
  <c r="H5" i="30" s="1"/>
  <c r="G5" i="5"/>
  <c r="G5" i="30" s="1"/>
  <c r="F6" i="5"/>
  <c r="F7" i="30" s="1"/>
  <c r="F6" i="30" s="1"/>
  <c r="F7" i="5"/>
  <c r="F8" i="5"/>
  <c r="F9" i="5"/>
  <c r="F10" i="5"/>
  <c r="F11" i="5"/>
  <c r="F17" i="30" s="1"/>
  <c r="F16" i="30" s="1"/>
  <c r="F12" i="5"/>
  <c r="F13" i="5"/>
  <c r="F14" i="5"/>
  <c r="F15" i="5"/>
  <c r="F16" i="5"/>
  <c r="F17" i="5"/>
  <c r="F18" i="5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102" i="34"/>
  <c r="F111" i="34"/>
  <c r="F112" i="34"/>
  <c r="F113" i="34"/>
  <c r="F114" i="34"/>
  <c r="F115" i="34"/>
  <c r="F116" i="34"/>
  <c r="F117" i="34"/>
  <c r="F118" i="34"/>
  <c r="F119" i="34"/>
  <c r="F120" i="34"/>
  <c r="F121" i="34"/>
  <c r="F122" i="34"/>
  <c r="F123" i="34"/>
  <c r="F124" i="34"/>
  <c r="F125" i="34"/>
  <c r="F87" i="5"/>
  <c r="F88" i="5"/>
  <c r="F89" i="5"/>
  <c r="F90" i="5"/>
  <c r="F91" i="5"/>
  <c r="F92" i="5"/>
  <c r="F93" i="5"/>
  <c r="F94" i="5"/>
  <c r="F95" i="5"/>
  <c r="F114" i="30" s="1"/>
  <c r="F96" i="5"/>
  <c r="F97" i="5"/>
  <c r="F98" i="5"/>
  <c r="F99" i="5"/>
  <c r="F100" i="5"/>
  <c r="F101" i="5"/>
  <c r="F5" i="5"/>
  <c r="F5" i="30" s="1"/>
  <c r="C6" i="5"/>
  <c r="C7" i="30" s="1"/>
  <c r="C6" i="30" s="1"/>
  <c r="C7" i="5"/>
  <c r="C8" i="5"/>
  <c r="C9" i="5"/>
  <c r="C10" i="5"/>
  <c r="C11" i="5"/>
  <c r="C17" i="30" s="1"/>
  <c r="C16" i="30" s="1"/>
  <c r="C12" i="5"/>
  <c r="C13" i="5"/>
  <c r="C14" i="5"/>
  <c r="C15" i="5"/>
  <c r="C16" i="5"/>
  <c r="C17" i="5"/>
  <c r="C18" i="5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102" i="34"/>
  <c r="C111" i="34"/>
  <c r="C112" i="34"/>
  <c r="C113" i="34"/>
  <c r="C114" i="34"/>
  <c r="C115" i="34"/>
  <c r="C116" i="34"/>
  <c r="C117" i="34"/>
  <c r="C118" i="34"/>
  <c r="C119" i="34"/>
  <c r="C120" i="34"/>
  <c r="C121" i="34"/>
  <c r="C122" i="34"/>
  <c r="C123" i="34"/>
  <c r="C124" i="34"/>
  <c r="C125" i="34"/>
  <c r="C87" i="5"/>
  <c r="C88" i="5"/>
  <c r="C89" i="5"/>
  <c r="C90" i="5"/>
  <c r="C91" i="5"/>
  <c r="C92" i="5"/>
  <c r="C93" i="5"/>
  <c r="C94" i="5"/>
  <c r="C95" i="5"/>
  <c r="C114" i="30" s="1"/>
  <c r="C96" i="5"/>
  <c r="C97" i="5"/>
  <c r="C98" i="5"/>
  <c r="C99" i="5"/>
  <c r="C100" i="5"/>
  <c r="C101" i="5"/>
  <c r="C120" i="30" s="1"/>
  <c r="C5" i="5"/>
  <c r="C5" i="30" s="1"/>
  <c r="E6" i="5"/>
  <c r="E7" i="30" s="1"/>
  <c r="E6" i="30" s="1"/>
  <c r="E7" i="5"/>
  <c r="E8" i="5"/>
  <c r="E9" i="5"/>
  <c r="E10" i="5"/>
  <c r="E11" i="5"/>
  <c r="E17" i="30" s="1"/>
  <c r="E16" i="30" s="1"/>
  <c r="E12" i="5"/>
  <c r="E13" i="5"/>
  <c r="E14" i="5"/>
  <c r="E15" i="5"/>
  <c r="E16" i="5"/>
  <c r="E17" i="5"/>
  <c r="E18" i="5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102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87" i="5"/>
  <c r="E88" i="5"/>
  <c r="E89" i="5"/>
  <c r="E90" i="5"/>
  <c r="E91" i="5"/>
  <c r="E92" i="5"/>
  <c r="E93" i="5"/>
  <c r="E94" i="5"/>
  <c r="E95" i="5"/>
  <c r="E114" i="30" s="1"/>
  <c r="E96" i="5"/>
  <c r="E97" i="5"/>
  <c r="E98" i="5"/>
  <c r="E99" i="5"/>
  <c r="E100" i="5"/>
  <c r="E101" i="5"/>
  <c r="E5" i="5"/>
  <c r="E5" i="30" s="1"/>
  <c r="D101" i="5"/>
  <c r="D12" i="5"/>
  <c r="D13" i="5"/>
  <c r="D14" i="5"/>
  <c r="D15" i="5"/>
  <c r="D6" i="5"/>
  <c r="D7" i="30" s="1"/>
  <c r="D6" i="30" s="1"/>
  <c r="D7" i="5"/>
  <c r="D8" i="5"/>
  <c r="D9" i="5"/>
  <c r="D10" i="5"/>
  <c r="D11" i="5"/>
  <c r="D17" i="30" s="1"/>
  <c r="D16" i="30" s="1"/>
  <c r="D16" i="5"/>
  <c r="D17" i="5"/>
  <c r="D18" i="5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102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87" i="5"/>
  <c r="D88" i="5"/>
  <c r="D89" i="5"/>
  <c r="D90" i="5"/>
  <c r="D91" i="5"/>
  <c r="D92" i="5"/>
  <c r="D93" i="5"/>
  <c r="D94" i="5"/>
  <c r="D95" i="5"/>
  <c r="D114" i="30" s="1"/>
  <c r="D96" i="5"/>
  <c r="D97" i="5"/>
  <c r="D98" i="5"/>
  <c r="D99" i="5"/>
  <c r="D100" i="5"/>
  <c r="D5" i="5"/>
  <c r="D5" i="30" s="1"/>
  <c r="CM2" i="5"/>
  <c r="EJ2" i="5" s="1"/>
  <c r="CM3" i="5"/>
  <c r="EJ3" i="5" s="1"/>
  <c r="CM108" i="5"/>
  <c r="H103" i="5"/>
  <c r="O15" i="5"/>
  <c r="O16" i="5"/>
  <c r="O18" i="5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102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87" i="5"/>
  <c r="O88" i="5"/>
  <c r="O89" i="5"/>
  <c r="O90" i="5"/>
  <c r="O91" i="5"/>
  <c r="O92" i="5"/>
  <c r="O93" i="5"/>
  <c r="O94" i="5"/>
  <c r="O95" i="5"/>
  <c r="O114" i="30" s="1"/>
  <c r="O96" i="5"/>
  <c r="O97" i="5"/>
  <c r="O98" i="5"/>
  <c r="O99" i="5"/>
  <c r="O100" i="5"/>
  <c r="O6" i="5"/>
  <c r="O7" i="30" s="1"/>
  <c r="O6" i="30" s="1"/>
  <c r="O7" i="5"/>
  <c r="O8" i="5"/>
  <c r="O9" i="5"/>
  <c r="O10" i="5"/>
  <c r="O11" i="5"/>
  <c r="O17" i="30" s="1"/>
  <c r="O16" i="30" s="1"/>
  <c r="O12" i="5"/>
  <c r="O13" i="5"/>
  <c r="O14" i="5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102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14" i="30"/>
  <c r="M7" i="30"/>
  <c r="M6" i="30" s="1"/>
  <c r="M17" i="30"/>
  <c r="M16" i="30" s="1"/>
  <c r="CK2" i="5"/>
  <c r="CF108" i="5"/>
  <c r="DY4" i="5"/>
  <c r="EA4" i="5"/>
  <c r="EC4" i="5"/>
  <c r="EE4" i="5"/>
  <c r="EH4" i="5"/>
  <c r="FP3" i="5"/>
  <c r="R111" i="34"/>
  <c r="S111" i="34"/>
  <c r="T111" i="34"/>
  <c r="R112" i="34"/>
  <c r="S112" i="34"/>
  <c r="T112" i="34"/>
  <c r="R113" i="34"/>
  <c r="S113" i="34"/>
  <c r="T113" i="34"/>
  <c r="R114" i="34"/>
  <c r="S114" i="34"/>
  <c r="T114" i="34"/>
  <c r="R115" i="34"/>
  <c r="S115" i="34"/>
  <c r="T115" i="34"/>
  <c r="R116" i="34"/>
  <c r="S116" i="34"/>
  <c r="T116" i="34"/>
  <c r="R117" i="34"/>
  <c r="S117" i="34"/>
  <c r="T117" i="34"/>
  <c r="R118" i="34"/>
  <c r="S118" i="34"/>
  <c r="T118" i="34"/>
  <c r="R119" i="34"/>
  <c r="S119" i="34"/>
  <c r="T119" i="34"/>
  <c r="R120" i="34"/>
  <c r="S120" i="34"/>
  <c r="T120" i="34"/>
  <c r="R121" i="34"/>
  <c r="S121" i="34"/>
  <c r="T121" i="34"/>
  <c r="R122" i="34"/>
  <c r="S122" i="34"/>
  <c r="T122" i="34"/>
  <c r="R123" i="34"/>
  <c r="S123" i="34"/>
  <c r="T123" i="34"/>
  <c r="R124" i="34"/>
  <c r="S124" i="34"/>
  <c r="T124" i="34"/>
  <c r="R125" i="34"/>
  <c r="S125" i="34"/>
  <c r="T125" i="34"/>
  <c r="R87" i="5"/>
  <c r="S87" i="5"/>
  <c r="T87" i="5"/>
  <c r="R88" i="5"/>
  <c r="S88" i="5"/>
  <c r="T88" i="5"/>
  <c r="R89" i="5"/>
  <c r="S89" i="5"/>
  <c r="T89" i="5"/>
  <c r="R90" i="5"/>
  <c r="S90" i="5"/>
  <c r="T90" i="5"/>
  <c r="BQ108" i="5"/>
  <c r="BR108" i="5"/>
  <c r="BS108" i="5"/>
  <c r="X108" i="5"/>
  <c r="BQ109" i="5"/>
  <c r="BR109" i="5"/>
  <c r="BS109" i="5"/>
  <c r="X109" i="5"/>
  <c r="AO108" i="5"/>
  <c r="AO109" i="5"/>
  <c r="AO111" i="5"/>
  <c r="L94" i="5"/>
  <c r="L93" i="5"/>
  <c r="L152" i="35"/>
  <c r="L151" i="35" s="1"/>
  <c r="L102" i="34"/>
  <c r="L79" i="35"/>
  <c r="L49" i="35"/>
  <c r="L48" i="35" s="1"/>
  <c r="L36" i="35"/>
  <c r="L35" i="35" s="1"/>
  <c r="L29" i="35"/>
  <c r="L28" i="35" s="1"/>
  <c r="L5" i="5"/>
  <c r="L5" i="30" s="1"/>
  <c r="BN109" i="5"/>
  <c r="IY109" i="5"/>
  <c r="IZ109" i="5"/>
  <c r="JA109" i="5"/>
  <c r="JB109" i="5"/>
  <c r="JC109" i="5"/>
  <c r="IC3" i="5"/>
  <c r="HZ3" i="5"/>
  <c r="HX3" i="5"/>
  <c r="HV3" i="5"/>
  <c r="HT3" i="5"/>
  <c r="IE3" i="5"/>
  <c r="HO3" i="5"/>
  <c r="HN3" i="5"/>
  <c r="HM3" i="5"/>
  <c r="JH3" i="5"/>
  <c r="JG3" i="5"/>
  <c r="JF3" i="5"/>
  <c r="IX3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BU108" i="5"/>
  <c r="BV108" i="5"/>
  <c r="BW108" i="5"/>
  <c r="CB108" i="5"/>
  <c r="CD108" i="5"/>
  <c r="CK3" i="5"/>
  <c r="CH3" i="5"/>
  <c r="CF3" i="5"/>
  <c r="CD3" i="5"/>
  <c r="CB3" i="5"/>
  <c r="BW3" i="5"/>
  <c r="BV3" i="5"/>
  <c r="BU3" i="5"/>
  <c r="DP3" i="5"/>
  <c r="DO3" i="5"/>
  <c r="DN3" i="5"/>
  <c r="DM3" i="5"/>
  <c r="CC2" i="5"/>
  <c r="M138" i="34" l="1"/>
  <c r="M118" i="30"/>
  <c r="M137" i="34"/>
  <c r="M117" i="30"/>
  <c r="O20" i="30"/>
  <c r="O27" i="34"/>
  <c r="T5" i="34"/>
  <c r="T5" i="30"/>
  <c r="U63" i="34"/>
  <c r="U79" i="30"/>
  <c r="U48" i="30"/>
  <c r="U65" i="30"/>
  <c r="R128" i="34"/>
  <c r="R108" i="30"/>
  <c r="M27" i="34"/>
  <c r="M20" i="30"/>
  <c r="H137" i="34"/>
  <c r="H117" i="30"/>
  <c r="U43" i="30"/>
  <c r="U42" i="30" s="1"/>
  <c r="U55" i="34"/>
  <c r="U54" i="34" s="1"/>
  <c r="U83" i="30"/>
  <c r="N65" i="30"/>
  <c r="M126" i="34"/>
  <c r="M106" i="30"/>
  <c r="U76" i="30"/>
  <c r="T128" i="34"/>
  <c r="T108" i="30"/>
  <c r="D138" i="34"/>
  <c r="D118" i="30"/>
  <c r="D137" i="34"/>
  <c r="D117" i="30"/>
  <c r="S127" i="34"/>
  <c r="S107" i="30"/>
  <c r="O111" i="30"/>
  <c r="O73" i="34"/>
  <c r="O72" i="34" s="1"/>
  <c r="O57" i="30"/>
  <c r="O56" i="30" s="1"/>
  <c r="U30" i="30"/>
  <c r="U29" i="30" s="1"/>
  <c r="U37" i="34"/>
  <c r="N76" i="30"/>
  <c r="T127" i="34"/>
  <c r="T107" i="30"/>
  <c r="R127" i="34"/>
  <c r="R107" i="30"/>
  <c r="O110" i="30"/>
  <c r="O71" i="34"/>
  <c r="O55" i="30"/>
  <c r="H140" i="34"/>
  <c r="H120" i="30"/>
  <c r="U50" i="30"/>
  <c r="U65" i="34"/>
  <c r="U84" i="30"/>
  <c r="M73" i="34"/>
  <c r="M72" i="34" s="1"/>
  <c r="M57" i="30"/>
  <c r="M56" i="30" s="1"/>
  <c r="M111" i="30"/>
  <c r="H142" i="34"/>
  <c r="H122" i="30"/>
  <c r="D27" i="34"/>
  <c r="D20" i="30"/>
  <c r="V30" i="30"/>
  <c r="V29" i="30" s="1"/>
  <c r="V37" i="34"/>
  <c r="U71" i="30"/>
  <c r="D139" i="34"/>
  <c r="D119" i="30"/>
  <c r="H138" i="34"/>
  <c r="H118" i="30"/>
  <c r="U78" i="30"/>
  <c r="U41" i="34"/>
  <c r="U32" i="30"/>
  <c r="M71" i="34"/>
  <c r="M55" i="30"/>
  <c r="M110" i="30"/>
  <c r="D57" i="30"/>
  <c r="D56" i="30" s="1"/>
  <c r="D111" i="30"/>
  <c r="D73" i="34"/>
  <c r="D72" i="34" s="1"/>
  <c r="D140" i="34"/>
  <c r="D120" i="30"/>
  <c r="U41" i="30"/>
  <c r="U82" i="30"/>
  <c r="U53" i="34"/>
  <c r="R129" i="34"/>
  <c r="R53" i="30"/>
  <c r="R52" i="30" s="1"/>
  <c r="R109" i="30"/>
  <c r="R68" i="34"/>
  <c r="R67" i="34" s="1"/>
  <c r="D126" i="34"/>
  <c r="D106" i="30"/>
  <c r="R126" i="34"/>
  <c r="R106" i="30"/>
  <c r="O139" i="34"/>
  <c r="O119" i="30"/>
  <c r="O127" i="34"/>
  <c r="O107" i="30"/>
  <c r="D55" i="30"/>
  <c r="D110" i="30"/>
  <c r="D71" i="34"/>
  <c r="C139" i="34"/>
  <c r="C119" i="30"/>
  <c r="H139" i="34"/>
  <c r="H119" i="30"/>
  <c r="N32" i="30"/>
  <c r="N78" i="30"/>
  <c r="N41" i="34"/>
  <c r="U61" i="34"/>
  <c r="U85" i="30"/>
  <c r="U46" i="30"/>
  <c r="E138" i="34"/>
  <c r="E118" i="30"/>
  <c r="S128" i="34"/>
  <c r="S108" i="30"/>
  <c r="O138" i="34"/>
  <c r="O118" i="30"/>
  <c r="O126" i="34"/>
  <c r="O106" i="30"/>
  <c r="E140" i="34"/>
  <c r="E120" i="30"/>
  <c r="C138" i="34"/>
  <c r="C118" i="30"/>
  <c r="D127" i="34"/>
  <c r="D107" i="30"/>
  <c r="E137" i="34"/>
  <c r="E117" i="30"/>
  <c r="I137" i="34"/>
  <c r="I117" i="30"/>
  <c r="T126" i="34"/>
  <c r="T106" i="30"/>
  <c r="S126" i="34"/>
  <c r="S106" i="30"/>
  <c r="T129" i="34"/>
  <c r="T68" i="34"/>
  <c r="T67" i="34" s="1"/>
  <c r="T53" i="30"/>
  <c r="T52" i="30" s="1"/>
  <c r="T109" i="30"/>
  <c r="M140" i="34"/>
  <c r="M120" i="30"/>
  <c r="S129" i="34"/>
  <c r="S53" i="30"/>
  <c r="S52" i="30" s="1"/>
  <c r="S109" i="30"/>
  <c r="S68" i="34"/>
  <c r="S67" i="34" s="1"/>
  <c r="M139" i="34"/>
  <c r="M119" i="30"/>
  <c r="M127" i="34"/>
  <c r="M107" i="30"/>
  <c r="O137" i="34"/>
  <c r="O117" i="30"/>
  <c r="E139" i="34"/>
  <c r="E119" i="30"/>
  <c r="C137" i="34"/>
  <c r="C117" i="30"/>
  <c r="I138" i="34"/>
  <c r="I118" i="30"/>
  <c r="N43" i="30"/>
  <c r="N42" i="30" s="1"/>
  <c r="N83" i="30"/>
  <c r="N55" i="34"/>
  <c r="N54" i="34" s="1"/>
  <c r="F140" i="34"/>
  <c r="F120" i="30"/>
  <c r="F139" i="34"/>
  <c r="F119" i="30"/>
  <c r="G140" i="34"/>
  <c r="G120" i="30"/>
  <c r="F138" i="34"/>
  <c r="F118" i="30"/>
  <c r="F137" i="34"/>
  <c r="F117" i="30"/>
  <c r="G139" i="34"/>
  <c r="G119" i="30"/>
  <c r="G137" i="34"/>
  <c r="G117" i="30"/>
  <c r="G138" i="34"/>
  <c r="G118" i="30"/>
  <c r="M35" i="34"/>
  <c r="M28" i="30"/>
  <c r="D35" i="34"/>
  <c r="D28" i="30"/>
  <c r="O28" i="30"/>
  <c r="O35" i="34"/>
  <c r="U47" i="34"/>
  <c r="U46" i="34" s="1"/>
  <c r="U81" i="30"/>
  <c r="U38" i="30"/>
  <c r="U37" i="30" s="1"/>
  <c r="U35" i="30"/>
  <c r="U34" i="30" s="1"/>
  <c r="U80" i="30"/>
  <c r="U44" i="34"/>
  <c r="U43" i="34" s="1"/>
  <c r="F63" i="30"/>
  <c r="F113" i="30"/>
  <c r="F83" i="34"/>
  <c r="F57" i="30"/>
  <c r="F56" i="30" s="1"/>
  <c r="F73" i="34"/>
  <c r="F72" i="34" s="1"/>
  <c r="F111" i="30"/>
  <c r="F37" i="34"/>
  <c r="F36" i="34" s="1"/>
  <c r="F30" i="30"/>
  <c r="F29" i="30" s="1"/>
  <c r="G63" i="30"/>
  <c r="G83" i="34"/>
  <c r="G113" i="30"/>
  <c r="G129" i="34"/>
  <c r="G109" i="30"/>
  <c r="G68" i="34"/>
  <c r="G67" i="34" s="1"/>
  <c r="G53" i="30"/>
  <c r="G52" i="30" s="1"/>
  <c r="G34" i="34"/>
  <c r="G27" i="30"/>
  <c r="F28" i="30"/>
  <c r="F35" i="34"/>
  <c r="F129" i="34"/>
  <c r="F53" i="30"/>
  <c r="F52" i="30" s="1"/>
  <c r="F68" i="34"/>
  <c r="F67" i="34" s="1"/>
  <c r="F109" i="30"/>
  <c r="F27" i="30"/>
  <c r="F34" i="34"/>
  <c r="F55" i="30"/>
  <c r="F71" i="34"/>
  <c r="F110" i="30"/>
  <c r="F128" i="34"/>
  <c r="F108" i="30"/>
  <c r="F40" i="35"/>
  <c r="F39" i="35" s="1"/>
  <c r="F51" i="30"/>
  <c r="F66" i="34"/>
  <c r="F127" i="34"/>
  <c r="F107" i="30"/>
  <c r="G78" i="34"/>
  <c r="G77" i="34" s="1"/>
  <c r="G60" i="30"/>
  <c r="G59" i="30" s="1"/>
  <c r="G112" i="30"/>
  <c r="G128" i="34"/>
  <c r="G108" i="30"/>
  <c r="G33" i="34"/>
  <c r="G47" i="30"/>
  <c r="G26" i="30"/>
  <c r="G40" i="35"/>
  <c r="G39" i="35" s="1"/>
  <c r="G51" i="30"/>
  <c r="G66" i="34"/>
  <c r="G116" i="30"/>
  <c r="G64" i="30"/>
  <c r="G84" i="34"/>
  <c r="F126" i="34"/>
  <c r="F106" i="30"/>
  <c r="F27" i="34"/>
  <c r="F20" i="30"/>
  <c r="F22" i="30"/>
  <c r="F21" i="30" s="1"/>
  <c r="F29" i="34"/>
  <c r="F28" i="34" s="1"/>
  <c r="G115" i="30"/>
  <c r="G64" i="34"/>
  <c r="G49" i="30"/>
  <c r="G111" i="30"/>
  <c r="G73" i="34"/>
  <c r="G72" i="34" s="1"/>
  <c r="G57" i="30"/>
  <c r="G56" i="30" s="1"/>
  <c r="G127" i="34"/>
  <c r="G107" i="30"/>
  <c r="G37" i="34"/>
  <c r="G30" i="30"/>
  <c r="G29" i="30" s="1"/>
  <c r="G22" i="30"/>
  <c r="G21" i="30" s="1"/>
  <c r="G29" i="34"/>
  <c r="G28" i="34" s="1"/>
  <c r="F84" i="34"/>
  <c r="F116" i="30"/>
  <c r="F64" i="30"/>
  <c r="F64" i="34"/>
  <c r="F115" i="30"/>
  <c r="F49" i="30"/>
  <c r="F15" i="30"/>
  <c r="F19" i="34"/>
  <c r="G55" i="30"/>
  <c r="G110" i="30"/>
  <c r="G71" i="34"/>
  <c r="G126" i="34"/>
  <c r="G106" i="30"/>
  <c r="G35" i="34"/>
  <c r="G28" i="30"/>
  <c r="G27" i="34"/>
  <c r="G20" i="30"/>
  <c r="G19" i="34"/>
  <c r="G15" i="30"/>
  <c r="F112" i="30"/>
  <c r="F78" i="34"/>
  <c r="F77" i="34" s="1"/>
  <c r="F60" i="30"/>
  <c r="F59" i="30" s="1"/>
  <c r="F26" i="30"/>
  <c r="F33" i="34"/>
  <c r="F47" i="30"/>
  <c r="E64" i="34"/>
  <c r="E49" i="30"/>
  <c r="E115" i="30"/>
  <c r="I49" i="30"/>
  <c r="I115" i="30"/>
  <c r="I64" i="34"/>
  <c r="H49" i="30"/>
  <c r="H64" i="34"/>
  <c r="H115" i="30"/>
  <c r="C49" i="30"/>
  <c r="C115" i="30"/>
  <c r="C64" i="34"/>
  <c r="I64" i="30"/>
  <c r="I84" i="34"/>
  <c r="I116" i="30"/>
  <c r="H84" i="34"/>
  <c r="H64" i="30"/>
  <c r="H116" i="30"/>
  <c r="C64" i="30"/>
  <c r="C116" i="30"/>
  <c r="C84" i="34"/>
  <c r="E116" i="30"/>
  <c r="E84" i="34"/>
  <c r="E64" i="30"/>
  <c r="I113" i="30"/>
  <c r="I83" i="34"/>
  <c r="I63" i="30"/>
  <c r="I126" i="34"/>
  <c r="I106" i="30"/>
  <c r="I20" i="30"/>
  <c r="I27" i="34"/>
  <c r="I21" i="34"/>
  <c r="I20" i="34" s="1"/>
  <c r="I17" i="30"/>
  <c r="I16" i="30" s="1"/>
  <c r="H113" i="30"/>
  <c r="H83" i="34"/>
  <c r="H63" i="30"/>
  <c r="H129" i="34"/>
  <c r="H53" i="30"/>
  <c r="H52" i="30" s="1"/>
  <c r="H109" i="30"/>
  <c r="H68" i="34"/>
  <c r="H67" i="34" s="1"/>
  <c r="H27" i="30"/>
  <c r="H34" i="34"/>
  <c r="J38" i="30"/>
  <c r="J37" i="30" s="1"/>
  <c r="J81" i="30"/>
  <c r="J47" i="34"/>
  <c r="J46" i="34" s="1"/>
  <c r="J71" i="30"/>
  <c r="C19" i="34"/>
  <c r="C15" i="30"/>
  <c r="C83" i="34"/>
  <c r="C63" i="30"/>
  <c r="C113" i="30"/>
  <c r="E19" i="34"/>
  <c r="E15" i="30"/>
  <c r="C78" i="34"/>
  <c r="C77" i="34" s="1"/>
  <c r="C60" i="30"/>
  <c r="C59" i="30" s="1"/>
  <c r="C112" i="30"/>
  <c r="C47" i="30"/>
  <c r="C33" i="34"/>
  <c r="C26" i="30"/>
  <c r="I129" i="34"/>
  <c r="I53" i="30"/>
  <c r="I52" i="30" s="1"/>
  <c r="I109" i="30"/>
  <c r="I68" i="34"/>
  <c r="I67" i="34" s="1"/>
  <c r="I27" i="30"/>
  <c r="I34" i="34"/>
  <c r="J79" i="30"/>
  <c r="J48" i="30"/>
  <c r="J63" i="34"/>
  <c r="E83" i="34"/>
  <c r="E63" i="30"/>
  <c r="E113" i="30"/>
  <c r="C57" i="30"/>
  <c r="C56" i="30" s="1"/>
  <c r="C111" i="30"/>
  <c r="C73" i="34"/>
  <c r="C72" i="34" s="1"/>
  <c r="C30" i="30"/>
  <c r="C29" i="30" s="1"/>
  <c r="C37" i="34"/>
  <c r="C36" i="34" s="1"/>
  <c r="I112" i="30"/>
  <c r="I78" i="34"/>
  <c r="I77" i="34" s="1"/>
  <c r="I60" i="30"/>
  <c r="I59" i="30" s="1"/>
  <c r="I128" i="34"/>
  <c r="I108" i="30"/>
  <c r="I47" i="30"/>
  <c r="I33" i="34"/>
  <c r="I26" i="30"/>
  <c r="I51" i="30"/>
  <c r="I66" i="34"/>
  <c r="E78" i="34"/>
  <c r="E77" i="34" s="1"/>
  <c r="E60" i="30"/>
  <c r="E59" i="30" s="1"/>
  <c r="E112" i="30"/>
  <c r="C71" i="34"/>
  <c r="C55" i="30"/>
  <c r="C110" i="30"/>
  <c r="C28" i="30"/>
  <c r="C35" i="34"/>
  <c r="H128" i="34"/>
  <c r="H108" i="30"/>
  <c r="H47" i="30"/>
  <c r="H33" i="34"/>
  <c r="H26" i="30"/>
  <c r="H40" i="35"/>
  <c r="H39" i="35" s="1"/>
  <c r="H51" i="30"/>
  <c r="H66" i="34"/>
  <c r="J65" i="30"/>
  <c r="J43" i="30"/>
  <c r="J42" i="30" s="1"/>
  <c r="J55" i="34"/>
  <c r="J54" i="34" s="1"/>
  <c r="J83" i="30"/>
  <c r="E47" i="30"/>
  <c r="E33" i="34"/>
  <c r="E26" i="30"/>
  <c r="H112" i="30"/>
  <c r="H78" i="34"/>
  <c r="H77" i="34" s="1"/>
  <c r="H60" i="30"/>
  <c r="H59" i="30" s="1"/>
  <c r="E73" i="34"/>
  <c r="E72" i="34" s="1"/>
  <c r="E57" i="30"/>
  <c r="E56" i="30" s="1"/>
  <c r="E111" i="30"/>
  <c r="E37" i="34"/>
  <c r="E36" i="34" s="1"/>
  <c r="E30" i="30"/>
  <c r="E29" i="30" s="1"/>
  <c r="C129" i="34"/>
  <c r="C68" i="34"/>
  <c r="C67" i="34" s="1"/>
  <c r="C53" i="30"/>
  <c r="C52" i="30" s="1"/>
  <c r="C109" i="30"/>
  <c r="C27" i="30"/>
  <c r="C34" i="34"/>
  <c r="J85" i="30"/>
  <c r="J61" i="34"/>
  <c r="J46" i="30"/>
  <c r="J35" i="30"/>
  <c r="J34" i="30" s="1"/>
  <c r="J80" i="30"/>
  <c r="J44" i="34"/>
  <c r="J43" i="34" s="1"/>
  <c r="E55" i="30"/>
  <c r="E110" i="30"/>
  <c r="E71" i="34"/>
  <c r="C40" i="35"/>
  <c r="C39" i="35" s="1"/>
  <c r="C51" i="30"/>
  <c r="C66" i="34"/>
  <c r="I22" i="30"/>
  <c r="I21" i="30" s="1"/>
  <c r="I29" i="34"/>
  <c r="I28" i="34" s="1"/>
  <c r="E35" i="34"/>
  <c r="E28" i="30"/>
  <c r="I57" i="30"/>
  <c r="I56" i="30" s="1"/>
  <c r="I73" i="34"/>
  <c r="I72" i="34" s="1"/>
  <c r="I111" i="30"/>
  <c r="E34" i="34"/>
  <c r="E27" i="30"/>
  <c r="C127" i="34"/>
  <c r="C107" i="30"/>
  <c r="C22" i="30"/>
  <c r="C21" i="30" s="1"/>
  <c r="C29" i="34"/>
  <c r="C28" i="34" s="1"/>
  <c r="H57" i="30"/>
  <c r="H56" i="30" s="1"/>
  <c r="H73" i="34"/>
  <c r="H72" i="34" s="1"/>
  <c r="H111" i="30"/>
  <c r="H127" i="34"/>
  <c r="H107" i="30"/>
  <c r="H30" i="30"/>
  <c r="H29" i="30" s="1"/>
  <c r="H37" i="34"/>
  <c r="H36" i="34" s="1"/>
  <c r="H22" i="30"/>
  <c r="H21" i="30" s="1"/>
  <c r="H29" i="34"/>
  <c r="H28" i="34" s="1"/>
  <c r="J76" i="30"/>
  <c r="J41" i="34"/>
  <c r="J78" i="30"/>
  <c r="J32" i="30"/>
  <c r="C128" i="34"/>
  <c r="C108" i="30"/>
  <c r="I127" i="34"/>
  <c r="I107" i="30"/>
  <c r="I37" i="34"/>
  <c r="I36" i="34" s="1"/>
  <c r="I30" i="30"/>
  <c r="I29" i="30" s="1"/>
  <c r="E129" i="34"/>
  <c r="E68" i="34"/>
  <c r="E67" i="34" s="1"/>
  <c r="E53" i="30"/>
  <c r="E52" i="30" s="1"/>
  <c r="E109" i="30"/>
  <c r="E128" i="34"/>
  <c r="E108" i="30"/>
  <c r="E40" i="35"/>
  <c r="E39" i="35" s="1"/>
  <c r="E51" i="30"/>
  <c r="E66" i="34"/>
  <c r="C126" i="34"/>
  <c r="C106" i="30"/>
  <c r="C27" i="34"/>
  <c r="C20" i="30"/>
  <c r="J41" i="30"/>
  <c r="J82" i="30"/>
  <c r="J53" i="34"/>
  <c r="E127" i="34"/>
  <c r="E107" i="30"/>
  <c r="I15" i="30"/>
  <c r="I19" i="34"/>
  <c r="E29" i="34"/>
  <c r="E28" i="34" s="1"/>
  <c r="E22" i="30"/>
  <c r="E21" i="30" s="1"/>
  <c r="I71" i="34"/>
  <c r="I110" i="30"/>
  <c r="I55" i="30"/>
  <c r="I28" i="30"/>
  <c r="I35" i="34"/>
  <c r="E126" i="34"/>
  <c r="E106" i="30"/>
  <c r="E20" i="30"/>
  <c r="E27" i="34"/>
  <c r="H55" i="30"/>
  <c r="H71" i="34"/>
  <c r="H110" i="30"/>
  <c r="H126" i="34"/>
  <c r="H106" i="30"/>
  <c r="H35" i="34"/>
  <c r="H28" i="30"/>
  <c r="H20" i="30"/>
  <c r="H27" i="34"/>
  <c r="H15" i="30"/>
  <c r="H19" i="34"/>
  <c r="J84" i="30"/>
  <c r="J65" i="34"/>
  <c r="J50" i="30"/>
  <c r="D84" i="34"/>
  <c r="D64" i="30"/>
  <c r="D116" i="30"/>
  <c r="M64" i="30"/>
  <c r="M84" i="34"/>
  <c r="M116" i="30"/>
  <c r="O64" i="30"/>
  <c r="O116" i="30"/>
  <c r="O84" i="34"/>
  <c r="M64" i="34"/>
  <c r="M115" i="30"/>
  <c r="M49" i="30"/>
  <c r="D49" i="30"/>
  <c r="D64" i="34"/>
  <c r="D115" i="30"/>
  <c r="O115" i="30"/>
  <c r="O64" i="34"/>
  <c r="O49" i="30"/>
  <c r="O113" i="30"/>
  <c r="O83" i="34"/>
  <c r="O63" i="30"/>
  <c r="M63" i="30"/>
  <c r="M113" i="30"/>
  <c r="M83" i="34"/>
  <c r="D83" i="34"/>
  <c r="D63" i="30"/>
  <c r="D113" i="30"/>
  <c r="D112" i="30"/>
  <c r="D78" i="34"/>
  <c r="D77" i="34" s="1"/>
  <c r="D60" i="30"/>
  <c r="D59" i="30" s="1"/>
  <c r="O78" i="34"/>
  <c r="O77" i="34" s="1"/>
  <c r="O112" i="30"/>
  <c r="O60" i="30"/>
  <c r="O59" i="30" s="1"/>
  <c r="M60" i="30"/>
  <c r="M59" i="30" s="1"/>
  <c r="M78" i="34"/>
  <c r="M77" i="34" s="1"/>
  <c r="M112" i="30"/>
  <c r="O129" i="34"/>
  <c r="O68" i="34"/>
  <c r="O67" i="34" s="1"/>
  <c r="O53" i="30"/>
  <c r="O52" i="30" s="1"/>
  <c r="O109" i="30"/>
  <c r="M129" i="34"/>
  <c r="M53" i="30"/>
  <c r="M52" i="30" s="1"/>
  <c r="M109" i="30"/>
  <c r="M68" i="34"/>
  <c r="M67" i="34" s="1"/>
  <c r="D129" i="34"/>
  <c r="D109" i="30"/>
  <c r="D68" i="34"/>
  <c r="D67" i="34" s="1"/>
  <c r="D53" i="30"/>
  <c r="D52" i="30" s="1"/>
  <c r="O128" i="34"/>
  <c r="O108" i="30"/>
  <c r="D128" i="34"/>
  <c r="D108" i="30"/>
  <c r="M128" i="34"/>
  <c r="M108" i="30"/>
  <c r="N46" i="30"/>
  <c r="N85" i="30"/>
  <c r="N61" i="34"/>
  <c r="N65" i="34"/>
  <c r="N50" i="30"/>
  <c r="N84" i="30"/>
  <c r="N82" i="30"/>
  <c r="N53" i="34"/>
  <c r="N41" i="30"/>
  <c r="N81" i="30"/>
  <c r="N47" i="34"/>
  <c r="N46" i="34" s="1"/>
  <c r="N38" i="30"/>
  <c r="N37" i="30" s="1"/>
  <c r="N80" i="30"/>
  <c r="N44" i="34"/>
  <c r="N43" i="34" s="1"/>
  <c r="N35" i="30"/>
  <c r="N34" i="30" s="1"/>
  <c r="N48" i="30"/>
  <c r="N79" i="30"/>
  <c r="N63" i="34"/>
  <c r="O33" i="34"/>
  <c r="O26" i="30"/>
  <c r="O47" i="30"/>
  <c r="M33" i="34"/>
  <c r="M26" i="30"/>
  <c r="M47" i="30"/>
  <c r="D26" i="30"/>
  <c r="D47" i="30"/>
  <c r="D33" i="34"/>
  <c r="N30" i="30"/>
  <c r="N29" i="30" s="1"/>
  <c r="N37" i="34"/>
  <c r="M37" i="34"/>
  <c r="M36" i="34" s="1"/>
  <c r="M30" i="30"/>
  <c r="M29" i="30" s="1"/>
  <c r="D37" i="34"/>
  <c r="D36" i="34" s="1"/>
  <c r="D30" i="30"/>
  <c r="D29" i="30" s="1"/>
  <c r="D34" i="34"/>
  <c r="D27" i="30"/>
  <c r="O27" i="30"/>
  <c r="O34" i="34"/>
  <c r="M27" i="30"/>
  <c r="M34" i="34"/>
  <c r="O40" i="35"/>
  <c r="O39" i="35" s="1"/>
  <c r="O51" i="30"/>
  <c r="O66" i="34"/>
  <c r="D40" i="35"/>
  <c r="D39" i="35" s="1"/>
  <c r="D66" i="34"/>
  <c r="D51" i="30"/>
  <c r="M40" i="35"/>
  <c r="M39" i="35" s="1"/>
  <c r="M51" i="30"/>
  <c r="M66" i="34"/>
  <c r="D22" i="30"/>
  <c r="D21" i="30" s="1"/>
  <c r="D29" i="34"/>
  <c r="D28" i="34" s="1"/>
  <c r="M29" i="34"/>
  <c r="M28" i="34" s="1"/>
  <c r="M22" i="30"/>
  <c r="M21" i="30" s="1"/>
  <c r="O29" i="34"/>
  <c r="O28" i="34" s="1"/>
  <c r="O22" i="30"/>
  <c r="O21" i="30" s="1"/>
  <c r="O15" i="30"/>
  <c r="O19" i="34"/>
  <c r="M19" i="34"/>
  <c r="M15" i="30"/>
  <c r="D15" i="30"/>
  <c r="D19" i="34"/>
  <c r="L63" i="30"/>
  <c r="L83" i="34"/>
  <c r="L113" i="30"/>
  <c r="L78" i="34"/>
  <c r="L77" i="34" s="1"/>
  <c r="L112" i="30"/>
  <c r="L60" i="30"/>
  <c r="L59" i="30" s="1"/>
  <c r="L64" i="34"/>
  <c r="L115" i="30"/>
  <c r="L49" i="30"/>
  <c r="O33" i="35"/>
  <c r="O32" i="35" s="1"/>
  <c r="M33" i="35"/>
  <c r="M32" i="35" s="1"/>
  <c r="M36" i="35"/>
  <c r="M35" i="35" s="1"/>
  <c r="O36" i="35"/>
  <c r="O35" i="35" s="1"/>
  <c r="G29" i="35"/>
  <c r="G28" i="35" s="1"/>
  <c r="G21" i="34"/>
  <c r="G20" i="34" s="1"/>
  <c r="F29" i="35"/>
  <c r="F28" i="35" s="1"/>
  <c r="F21" i="34"/>
  <c r="F20" i="34" s="1"/>
  <c r="M29" i="35"/>
  <c r="M28" i="35" s="1"/>
  <c r="M21" i="34"/>
  <c r="M20" i="34" s="1"/>
  <c r="O29" i="35"/>
  <c r="O28" i="35" s="1"/>
  <c r="O21" i="34"/>
  <c r="O20" i="34" s="1"/>
  <c r="G36" i="35"/>
  <c r="G35" i="35" s="1"/>
  <c r="F36" i="35"/>
  <c r="F35" i="35" s="1"/>
  <c r="F33" i="35"/>
  <c r="F32" i="35" s="1"/>
  <c r="G33" i="35"/>
  <c r="G32" i="35" s="1"/>
  <c r="H36" i="35"/>
  <c r="H35" i="35" s="1"/>
  <c r="I36" i="35"/>
  <c r="I35" i="35" s="1"/>
  <c r="I33" i="35"/>
  <c r="I32" i="35" s="1"/>
  <c r="E29" i="35"/>
  <c r="E28" i="35" s="1"/>
  <c r="E21" i="34"/>
  <c r="E20" i="34" s="1"/>
  <c r="H33" i="35"/>
  <c r="H32" i="35" s="1"/>
  <c r="H29" i="35"/>
  <c r="H28" i="35" s="1"/>
  <c r="H21" i="34"/>
  <c r="H20" i="34" s="1"/>
  <c r="C36" i="35"/>
  <c r="C35" i="35" s="1"/>
  <c r="E36" i="35"/>
  <c r="E35" i="35" s="1"/>
  <c r="C33" i="35"/>
  <c r="C32" i="35" s="1"/>
  <c r="E33" i="35"/>
  <c r="E32" i="35" s="1"/>
  <c r="C29" i="35"/>
  <c r="C28" i="35" s="1"/>
  <c r="C21" i="34"/>
  <c r="C20" i="34" s="1"/>
  <c r="H62" i="34"/>
  <c r="O62" i="34"/>
  <c r="M62" i="34"/>
  <c r="G62" i="34"/>
  <c r="F62" i="34"/>
  <c r="C62" i="34"/>
  <c r="D62" i="34"/>
  <c r="E62" i="34"/>
  <c r="I62" i="34"/>
  <c r="D36" i="35"/>
  <c r="D35" i="35" s="1"/>
  <c r="D33" i="35"/>
  <c r="D32" i="35" s="1"/>
  <c r="D29" i="35"/>
  <c r="D28" i="35" s="1"/>
  <c r="D21" i="34"/>
  <c r="D20" i="34" s="1"/>
  <c r="L156" i="35"/>
  <c r="L155" i="35" s="1"/>
  <c r="L132" i="34"/>
  <c r="L164" i="35"/>
  <c r="L135" i="34"/>
  <c r="J17" i="5"/>
  <c r="L159" i="35"/>
  <c r="L158" i="35" s="1"/>
  <c r="L133" i="34"/>
  <c r="L95" i="35"/>
  <c r="L94" i="35" s="1"/>
  <c r="L100" i="34"/>
  <c r="I40" i="35"/>
  <c r="I39" i="35" s="1"/>
  <c r="I29" i="35"/>
  <c r="I28" i="35" s="1"/>
  <c r="T116" i="35"/>
  <c r="T110" i="34"/>
  <c r="S116" i="35"/>
  <c r="S110" i="34"/>
  <c r="R116" i="35"/>
  <c r="R110" i="34"/>
  <c r="F165" i="35"/>
  <c r="F136" i="34"/>
  <c r="F95" i="35"/>
  <c r="F94" i="35" s="1"/>
  <c r="F100" i="34"/>
  <c r="F49" i="35"/>
  <c r="F48" i="35" s="1"/>
  <c r="F43" i="35"/>
  <c r="F42" i="35" s="1"/>
  <c r="G107" i="35"/>
  <c r="G106" i="35" s="1"/>
  <c r="G105" i="34"/>
  <c r="F164" i="35"/>
  <c r="F135" i="34"/>
  <c r="F90" i="35"/>
  <c r="F89" i="35" s="1"/>
  <c r="F99" i="34"/>
  <c r="F98" i="35"/>
  <c r="F97" i="35" s="1"/>
  <c r="F101" i="34"/>
  <c r="G159" i="35"/>
  <c r="G158" i="35" s="1"/>
  <c r="G133" i="34"/>
  <c r="G115" i="35"/>
  <c r="G109" i="34"/>
  <c r="F162" i="35"/>
  <c r="F161" i="35" s="1"/>
  <c r="F134" i="34"/>
  <c r="G104" i="35"/>
  <c r="G103" i="35" s="1"/>
  <c r="G104" i="34"/>
  <c r="G95" i="35"/>
  <c r="G94" i="35" s="1"/>
  <c r="G100" i="34"/>
  <c r="G60" i="35"/>
  <c r="G59" i="35" s="1"/>
  <c r="G49" i="35"/>
  <c r="G48" i="35" s="1"/>
  <c r="G43" i="35"/>
  <c r="G42" i="35" s="1"/>
  <c r="G36" i="34"/>
  <c r="F116" i="35"/>
  <c r="F110" i="34"/>
  <c r="G156" i="35"/>
  <c r="G155" i="35" s="1"/>
  <c r="G132" i="34"/>
  <c r="G114" i="35"/>
  <c r="G108" i="34"/>
  <c r="F159" i="35"/>
  <c r="F158" i="35" s="1"/>
  <c r="F133" i="34"/>
  <c r="F115" i="35"/>
  <c r="F109" i="34"/>
  <c r="F79" i="35"/>
  <c r="F98" i="34"/>
  <c r="G165" i="35"/>
  <c r="G136" i="34"/>
  <c r="F156" i="35"/>
  <c r="F155" i="35" s="1"/>
  <c r="F132" i="34"/>
  <c r="F114" i="35"/>
  <c r="F108" i="34"/>
  <c r="F152" i="35"/>
  <c r="F151" i="35" s="1"/>
  <c r="F131" i="34"/>
  <c r="F113" i="35"/>
  <c r="F107" i="34"/>
  <c r="G152" i="35"/>
  <c r="G151" i="35" s="1"/>
  <c r="G131" i="34"/>
  <c r="G113" i="35"/>
  <c r="G107" i="34"/>
  <c r="G101" i="35"/>
  <c r="G100" i="35" s="1"/>
  <c r="G103" i="34"/>
  <c r="G90" i="35"/>
  <c r="G89" i="35" s="1"/>
  <c r="G99" i="34"/>
  <c r="G58" i="35"/>
  <c r="G164" i="35"/>
  <c r="G135" i="34"/>
  <c r="F149" i="35"/>
  <c r="F148" i="35" s="1"/>
  <c r="F130" i="34"/>
  <c r="F110" i="35"/>
  <c r="F109" i="35" s="1"/>
  <c r="F106" i="34"/>
  <c r="F107" i="35"/>
  <c r="F106" i="35" s="1"/>
  <c r="F105" i="34"/>
  <c r="G162" i="35"/>
  <c r="G161" i="35" s="1"/>
  <c r="G134" i="34"/>
  <c r="G116" i="35"/>
  <c r="G110" i="34"/>
  <c r="G110" i="35"/>
  <c r="G109" i="35" s="1"/>
  <c r="G106" i="34"/>
  <c r="G98" i="35"/>
  <c r="G97" i="35" s="1"/>
  <c r="G101" i="34"/>
  <c r="G149" i="35"/>
  <c r="G148" i="35" s="1"/>
  <c r="G130" i="34"/>
  <c r="F101" i="35"/>
  <c r="F100" i="35" s="1"/>
  <c r="F103" i="34"/>
  <c r="F58" i="35"/>
  <c r="F104" i="35"/>
  <c r="F103" i="35" s="1"/>
  <c r="F104" i="34"/>
  <c r="F60" i="35"/>
  <c r="F59" i="35" s="1"/>
  <c r="G79" i="35"/>
  <c r="G98" i="34"/>
  <c r="E152" i="35"/>
  <c r="E151" i="35" s="1"/>
  <c r="E131" i="34"/>
  <c r="C116" i="35"/>
  <c r="C110" i="34"/>
  <c r="H114" i="35"/>
  <c r="H108" i="34"/>
  <c r="H104" i="35"/>
  <c r="H103" i="35" s="1"/>
  <c r="H104" i="34"/>
  <c r="H95" i="35"/>
  <c r="H94" i="35" s="1"/>
  <c r="H100" i="34"/>
  <c r="H60" i="35"/>
  <c r="H59" i="35" s="1"/>
  <c r="H49" i="35"/>
  <c r="H48" i="35" s="1"/>
  <c r="H43" i="35"/>
  <c r="H42" i="35" s="1"/>
  <c r="E113" i="35"/>
  <c r="E107" i="34"/>
  <c r="C159" i="35"/>
  <c r="C158" i="35" s="1"/>
  <c r="C133" i="34"/>
  <c r="I156" i="35"/>
  <c r="I155" i="35" s="1"/>
  <c r="I132" i="34"/>
  <c r="I43" i="35"/>
  <c r="I42" i="35" s="1"/>
  <c r="C156" i="35"/>
  <c r="C155" i="35" s="1"/>
  <c r="C132" i="34"/>
  <c r="C114" i="35"/>
  <c r="C108" i="34"/>
  <c r="H165" i="35"/>
  <c r="H136" i="34"/>
  <c r="H156" i="35"/>
  <c r="H155" i="35" s="1"/>
  <c r="H132" i="34"/>
  <c r="E104" i="35"/>
  <c r="E103" i="35" s="1"/>
  <c r="E104" i="34"/>
  <c r="E60" i="35"/>
  <c r="E59" i="35" s="1"/>
  <c r="C152" i="35"/>
  <c r="C151" i="35" s="1"/>
  <c r="C131" i="34"/>
  <c r="C113" i="35"/>
  <c r="C107" i="34"/>
  <c r="I114" i="35"/>
  <c r="I108" i="34"/>
  <c r="E107" i="35"/>
  <c r="E106" i="35" s="1"/>
  <c r="E105" i="34"/>
  <c r="E101" i="35"/>
  <c r="E100" i="35" s="1"/>
  <c r="E103" i="34"/>
  <c r="E58" i="35"/>
  <c r="C149" i="35"/>
  <c r="C148" i="35" s="1"/>
  <c r="C130" i="34"/>
  <c r="C110" i="35"/>
  <c r="C109" i="35" s="1"/>
  <c r="C106" i="34"/>
  <c r="I139" i="34"/>
  <c r="J100" i="5"/>
  <c r="I164" i="35"/>
  <c r="I135" i="34"/>
  <c r="I152" i="35"/>
  <c r="I151" i="35" s="1"/>
  <c r="I131" i="34"/>
  <c r="I113" i="35"/>
  <c r="I107" i="34"/>
  <c r="I101" i="35"/>
  <c r="I100" i="35" s="1"/>
  <c r="I103" i="34"/>
  <c r="I90" i="35"/>
  <c r="I89" i="35" s="1"/>
  <c r="I99" i="34"/>
  <c r="I58" i="35"/>
  <c r="E149" i="35"/>
  <c r="E148" i="35" s="1"/>
  <c r="E130" i="34"/>
  <c r="E110" i="35"/>
  <c r="E109" i="35" s="1"/>
  <c r="E106" i="34"/>
  <c r="I165" i="35"/>
  <c r="I136" i="34"/>
  <c r="I104" i="35"/>
  <c r="I103" i="35" s="1"/>
  <c r="I104" i="34"/>
  <c r="I49" i="35"/>
  <c r="I48" i="35" s="1"/>
  <c r="C107" i="35"/>
  <c r="C106" i="35" s="1"/>
  <c r="C105" i="34"/>
  <c r="H164" i="35"/>
  <c r="H135" i="34"/>
  <c r="H152" i="35"/>
  <c r="H151" i="35" s="1"/>
  <c r="H131" i="34"/>
  <c r="H113" i="35"/>
  <c r="H107" i="34"/>
  <c r="H101" i="35"/>
  <c r="H100" i="35" s="1"/>
  <c r="H103" i="34"/>
  <c r="H90" i="35"/>
  <c r="H89" i="35" s="1"/>
  <c r="H99" i="34"/>
  <c r="H58" i="35"/>
  <c r="I95" i="35"/>
  <c r="I94" i="35" s="1"/>
  <c r="I100" i="34"/>
  <c r="E98" i="35"/>
  <c r="E97" i="35" s="1"/>
  <c r="E101" i="34"/>
  <c r="C140" i="34"/>
  <c r="J101" i="5"/>
  <c r="C104" i="35"/>
  <c r="C103" i="35" s="1"/>
  <c r="C104" i="34"/>
  <c r="C60" i="35"/>
  <c r="C59" i="35" s="1"/>
  <c r="C115" i="35"/>
  <c r="C109" i="34"/>
  <c r="I60" i="35"/>
  <c r="I59" i="35" s="1"/>
  <c r="E165" i="35"/>
  <c r="E136" i="34"/>
  <c r="E95" i="35"/>
  <c r="E94" i="35" s="1"/>
  <c r="E100" i="34"/>
  <c r="E49" i="35"/>
  <c r="E48" i="35" s="1"/>
  <c r="E43" i="35"/>
  <c r="E42" i="35" s="1"/>
  <c r="C101" i="35"/>
  <c r="C100" i="35" s="1"/>
  <c r="C103" i="34"/>
  <c r="C58" i="35"/>
  <c r="I162" i="35"/>
  <c r="I161" i="35" s="1"/>
  <c r="I134" i="34"/>
  <c r="I149" i="35"/>
  <c r="I148" i="35" s="1"/>
  <c r="I130" i="34"/>
  <c r="I116" i="35"/>
  <c r="I110" i="34"/>
  <c r="I110" i="35"/>
  <c r="I109" i="35" s="1"/>
  <c r="I106" i="34"/>
  <c r="I79" i="35"/>
  <c r="I98" i="34"/>
  <c r="C162" i="35"/>
  <c r="C161" i="35" s="1"/>
  <c r="C134" i="34"/>
  <c r="E90" i="35"/>
  <c r="E89" i="35" s="1"/>
  <c r="E99" i="34"/>
  <c r="H162" i="35"/>
  <c r="H161" i="35" s="1"/>
  <c r="H134" i="34"/>
  <c r="H149" i="35"/>
  <c r="H148" i="35" s="1"/>
  <c r="H130" i="34"/>
  <c r="C79" i="35"/>
  <c r="C78" i="35" s="1"/>
  <c r="C98" i="34"/>
  <c r="E164" i="35"/>
  <c r="E135" i="34"/>
  <c r="H116" i="35"/>
  <c r="H110" i="34"/>
  <c r="H110" i="35"/>
  <c r="H109" i="35" s="1"/>
  <c r="H106" i="34"/>
  <c r="H79" i="35"/>
  <c r="H98" i="34"/>
  <c r="E162" i="35"/>
  <c r="E161" i="35" s="1"/>
  <c r="E134" i="34"/>
  <c r="E116" i="35"/>
  <c r="E110" i="34"/>
  <c r="E79" i="35"/>
  <c r="E98" i="34"/>
  <c r="C98" i="35"/>
  <c r="C97" i="35" s="1"/>
  <c r="C101" i="34"/>
  <c r="C43" i="35"/>
  <c r="C42" i="35" s="1"/>
  <c r="I159" i="35"/>
  <c r="I158" i="35" s="1"/>
  <c r="I133" i="34"/>
  <c r="I115" i="35"/>
  <c r="I109" i="34"/>
  <c r="I107" i="35"/>
  <c r="I106" i="35" s="1"/>
  <c r="I105" i="34"/>
  <c r="I98" i="35"/>
  <c r="I97" i="35" s="1"/>
  <c r="I101" i="34"/>
  <c r="E159" i="35"/>
  <c r="E158" i="35" s="1"/>
  <c r="E133" i="34"/>
  <c r="E115" i="35"/>
  <c r="E109" i="34"/>
  <c r="C165" i="35"/>
  <c r="C136" i="34"/>
  <c r="C95" i="35"/>
  <c r="C94" i="35" s="1"/>
  <c r="C100" i="34"/>
  <c r="C49" i="35"/>
  <c r="C48" i="35" s="1"/>
  <c r="E156" i="35"/>
  <c r="E155" i="35" s="1"/>
  <c r="E132" i="34"/>
  <c r="E114" i="35"/>
  <c r="E108" i="34"/>
  <c r="C164" i="35"/>
  <c r="C135" i="34"/>
  <c r="C90" i="35"/>
  <c r="C89" i="35" s="1"/>
  <c r="C99" i="34"/>
  <c r="H159" i="35"/>
  <c r="H158" i="35" s="1"/>
  <c r="H133" i="34"/>
  <c r="H115" i="35"/>
  <c r="H109" i="34"/>
  <c r="H107" i="35"/>
  <c r="H106" i="35" s="1"/>
  <c r="H105" i="34"/>
  <c r="H98" i="35"/>
  <c r="H97" i="35" s="1"/>
  <c r="H101" i="34"/>
  <c r="D43" i="35"/>
  <c r="D42" i="35" s="1"/>
  <c r="M149" i="35"/>
  <c r="M148" i="35" s="1"/>
  <c r="M130" i="34"/>
  <c r="M110" i="35"/>
  <c r="M109" i="35" s="1"/>
  <c r="M106" i="34"/>
  <c r="O159" i="35"/>
  <c r="O158" i="35" s="1"/>
  <c r="O133" i="34"/>
  <c r="O115" i="35"/>
  <c r="O109" i="34"/>
  <c r="D107" i="35"/>
  <c r="D106" i="35" s="1"/>
  <c r="D105" i="34"/>
  <c r="D149" i="35"/>
  <c r="D148" i="35" s="1"/>
  <c r="D130" i="34"/>
  <c r="D104" i="35"/>
  <c r="D103" i="35" s="1"/>
  <c r="D104" i="34"/>
  <c r="D60" i="35"/>
  <c r="D59" i="35" s="1"/>
  <c r="M104" i="35"/>
  <c r="M103" i="35" s="1"/>
  <c r="M104" i="34"/>
  <c r="M60" i="35"/>
  <c r="M59" i="35" s="1"/>
  <c r="O152" i="35"/>
  <c r="O151" i="35" s="1"/>
  <c r="O131" i="34"/>
  <c r="O113" i="35"/>
  <c r="O107" i="34"/>
  <c r="D101" i="35"/>
  <c r="D100" i="35" s="1"/>
  <c r="D103" i="34"/>
  <c r="D58" i="35"/>
  <c r="M113" i="35"/>
  <c r="M107" i="34"/>
  <c r="O162" i="35"/>
  <c r="O161" i="35" s="1"/>
  <c r="O134" i="34"/>
  <c r="M101" i="35"/>
  <c r="M100" i="35" s="1"/>
  <c r="M103" i="34"/>
  <c r="M58" i="35"/>
  <c r="O149" i="35"/>
  <c r="O148" i="35" s="1"/>
  <c r="O130" i="34"/>
  <c r="O110" i="35"/>
  <c r="O109" i="35" s="1"/>
  <c r="O106" i="34"/>
  <c r="M152" i="35"/>
  <c r="M151" i="35" s="1"/>
  <c r="M131" i="34"/>
  <c r="M107" i="35"/>
  <c r="M106" i="35" s="1"/>
  <c r="M105" i="34"/>
  <c r="O114" i="35"/>
  <c r="O108" i="34"/>
  <c r="O107" i="35"/>
  <c r="O106" i="35" s="1"/>
  <c r="O105" i="34"/>
  <c r="D98" i="35"/>
  <c r="D97" i="35" s="1"/>
  <c r="D101" i="34"/>
  <c r="M98" i="35"/>
  <c r="M97" i="35" s="1"/>
  <c r="M101" i="34"/>
  <c r="O104" i="35"/>
  <c r="O103" i="35" s="1"/>
  <c r="O104" i="34"/>
  <c r="O60" i="35"/>
  <c r="O59" i="35" s="1"/>
  <c r="D165" i="35"/>
  <c r="D136" i="34"/>
  <c r="D95" i="35"/>
  <c r="D94" i="35" s="1"/>
  <c r="D100" i="34"/>
  <c r="D49" i="35"/>
  <c r="D48" i="35" s="1"/>
  <c r="O116" i="35"/>
  <c r="O110" i="34"/>
  <c r="O156" i="35"/>
  <c r="O155" i="35" s="1"/>
  <c r="O132" i="34"/>
  <c r="M165" i="35"/>
  <c r="M136" i="34"/>
  <c r="M95" i="35"/>
  <c r="M94" i="35" s="1"/>
  <c r="M100" i="34"/>
  <c r="M49" i="35"/>
  <c r="M48" i="35" s="1"/>
  <c r="M43" i="35"/>
  <c r="M42" i="35" s="1"/>
  <c r="O101" i="35"/>
  <c r="O100" i="35" s="1"/>
  <c r="O103" i="34"/>
  <c r="D164" i="35"/>
  <c r="D135" i="34"/>
  <c r="D90" i="35"/>
  <c r="D89" i="35" s="1"/>
  <c r="D99" i="34"/>
  <c r="M164" i="35"/>
  <c r="M135" i="34"/>
  <c r="M90" i="35"/>
  <c r="M89" i="35" s="1"/>
  <c r="M99" i="34"/>
  <c r="O49" i="35"/>
  <c r="O48" i="35" s="1"/>
  <c r="O43" i="35"/>
  <c r="O42" i="35" s="1"/>
  <c r="O36" i="34"/>
  <c r="D162" i="35"/>
  <c r="D161" i="35" s="1"/>
  <c r="D134" i="34"/>
  <c r="D116" i="35"/>
  <c r="D110" i="34"/>
  <c r="D79" i="35"/>
  <c r="D98" i="34"/>
  <c r="M162" i="35"/>
  <c r="M161" i="35" s="1"/>
  <c r="M134" i="34"/>
  <c r="M116" i="35"/>
  <c r="M110" i="34"/>
  <c r="M79" i="35"/>
  <c r="M98" i="34"/>
  <c r="O98" i="35"/>
  <c r="O97" i="35" s="1"/>
  <c r="O101" i="34"/>
  <c r="D159" i="35"/>
  <c r="D158" i="35" s="1"/>
  <c r="D133" i="34"/>
  <c r="D115" i="35"/>
  <c r="D109" i="34"/>
  <c r="O79" i="35"/>
  <c r="O98" i="34"/>
  <c r="D110" i="35"/>
  <c r="D109" i="35" s="1"/>
  <c r="D106" i="34"/>
  <c r="M159" i="35"/>
  <c r="M158" i="35" s="1"/>
  <c r="M133" i="34"/>
  <c r="M115" i="35"/>
  <c r="M109" i="34"/>
  <c r="O165" i="35"/>
  <c r="O136" i="34"/>
  <c r="O95" i="35"/>
  <c r="O94" i="35" s="1"/>
  <c r="O100" i="34"/>
  <c r="D156" i="35"/>
  <c r="D155" i="35" s="1"/>
  <c r="D132" i="34"/>
  <c r="D114" i="35"/>
  <c r="D108" i="34"/>
  <c r="M156" i="35"/>
  <c r="M155" i="35" s="1"/>
  <c r="M132" i="34"/>
  <c r="M114" i="35"/>
  <c r="M108" i="34"/>
  <c r="O164" i="35"/>
  <c r="O135" i="34"/>
  <c r="O90" i="35"/>
  <c r="O89" i="35" s="1"/>
  <c r="O99" i="34"/>
  <c r="D152" i="35"/>
  <c r="D151" i="35" s="1"/>
  <c r="D131" i="34"/>
  <c r="D113" i="35"/>
  <c r="D107" i="34"/>
  <c r="M7" i="34"/>
  <c r="M6" i="34" s="1"/>
  <c r="M17" i="35"/>
  <c r="M16" i="35" s="1"/>
  <c r="D6" i="35"/>
  <c r="D5" i="35" s="1"/>
  <c r="D5" i="34"/>
  <c r="G6" i="35"/>
  <c r="G5" i="35" s="1"/>
  <c r="G5" i="34"/>
  <c r="P6" i="35"/>
  <c r="P5" i="35" s="1"/>
  <c r="P5" i="34"/>
  <c r="F7" i="34"/>
  <c r="F6" i="34" s="1"/>
  <c r="F17" i="35"/>
  <c r="F16" i="35" s="1"/>
  <c r="O5" i="34"/>
  <c r="O6" i="35"/>
  <c r="O5" i="35" s="1"/>
  <c r="H5" i="34"/>
  <c r="H6" i="35"/>
  <c r="H5" i="35" s="1"/>
  <c r="Q6" i="35"/>
  <c r="Q5" i="35" s="1"/>
  <c r="Q5" i="34"/>
  <c r="I5" i="34"/>
  <c r="I6" i="35"/>
  <c r="I5" i="35" s="1"/>
  <c r="R6" i="35"/>
  <c r="R5" i="35" s="1"/>
  <c r="R5" i="34"/>
  <c r="L60" i="35"/>
  <c r="L59" i="35" s="1"/>
  <c r="E6" i="35"/>
  <c r="E5" i="35" s="1"/>
  <c r="E5" i="34"/>
  <c r="S6" i="35"/>
  <c r="S5" i="34"/>
  <c r="O17" i="35"/>
  <c r="O16" i="35" s="1"/>
  <c r="O7" i="34"/>
  <c r="O6" i="34" s="1"/>
  <c r="T6" i="35"/>
  <c r="E7" i="34"/>
  <c r="E6" i="34" s="1"/>
  <c r="E17" i="35"/>
  <c r="E16" i="35" s="1"/>
  <c r="M5" i="34"/>
  <c r="M6" i="35"/>
  <c r="M5" i="35" s="1"/>
  <c r="D17" i="35"/>
  <c r="D16" i="35" s="1"/>
  <c r="D7" i="34"/>
  <c r="D6" i="34" s="1"/>
  <c r="C6" i="35"/>
  <c r="C5" i="35" s="1"/>
  <c r="C5" i="34"/>
  <c r="I17" i="35"/>
  <c r="I16" i="35" s="1"/>
  <c r="I7" i="34"/>
  <c r="I6" i="34" s="1"/>
  <c r="H7" i="34"/>
  <c r="H6" i="34" s="1"/>
  <c r="H17" i="35"/>
  <c r="H16" i="35" s="1"/>
  <c r="C17" i="35"/>
  <c r="C16" i="35" s="1"/>
  <c r="C7" i="34"/>
  <c r="C6" i="34" s="1"/>
  <c r="G7" i="34"/>
  <c r="G6" i="34" s="1"/>
  <c r="G17" i="35"/>
  <c r="G16" i="35" s="1"/>
  <c r="L5" i="34"/>
  <c r="L6" i="35"/>
  <c r="L5" i="35" s="1"/>
  <c r="F6" i="35"/>
  <c r="F5" i="35" s="1"/>
  <c r="F5" i="34"/>
  <c r="U125" i="34"/>
  <c r="U88" i="5"/>
  <c r="U124" i="34"/>
  <c r="U111" i="34"/>
  <c r="U118" i="34"/>
  <c r="U90" i="5"/>
  <c r="U120" i="34"/>
  <c r="U112" i="34"/>
  <c r="U115" i="34"/>
  <c r="U113" i="34"/>
  <c r="U121" i="34"/>
  <c r="U123" i="34"/>
  <c r="U116" i="34"/>
  <c r="U87" i="5"/>
  <c r="U119" i="34"/>
  <c r="U122" i="34"/>
  <c r="U114" i="34"/>
  <c r="U89" i="5"/>
  <c r="U117" i="34"/>
  <c r="A48" i="25"/>
  <c r="A49" i="25"/>
  <c r="A50" i="25"/>
  <c r="A37" i="23"/>
  <c r="A47" i="25"/>
  <c r="A46" i="25"/>
  <c r="A45" i="25"/>
  <c r="A44" i="25"/>
  <c r="A43" i="25"/>
  <c r="A42" i="25"/>
  <c r="A41" i="25"/>
  <c r="A40" i="25"/>
  <c r="A39" i="25"/>
  <c r="A38" i="25"/>
  <c r="HQ4" i="5"/>
  <c r="HR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A4" i="5"/>
  <c r="JB4" i="5"/>
  <c r="JC4" i="5"/>
  <c r="JD4" i="5"/>
  <c r="JE4" i="5"/>
  <c r="JF4" i="5"/>
  <c r="JG4" i="5"/>
  <c r="JH4" i="5"/>
  <c r="HM4" i="5"/>
  <c r="HN4" i="5"/>
  <c r="HO4" i="5"/>
  <c r="HP4" i="5"/>
  <c r="FT4" i="5"/>
  <c r="FU4" i="5"/>
  <c r="FV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FS4" i="5"/>
  <c r="DV4" i="5"/>
  <c r="DW4" i="5"/>
  <c r="DX4" i="5"/>
  <c r="DZ4" i="5"/>
  <c r="EB4" i="5"/>
  <c r="ED4" i="5"/>
  <c r="EF4" i="5"/>
  <c r="EG4" i="5"/>
  <c r="EI4" i="5"/>
  <c r="EK4" i="5"/>
  <c r="EL4" i="5"/>
  <c r="EM4" i="5"/>
  <c r="DR4" i="5"/>
  <c r="DS4" i="5"/>
  <c r="DT4" i="5"/>
  <c r="DU4" i="5"/>
  <c r="BX4" i="5"/>
  <c r="BY4" i="5"/>
  <c r="BZ4" i="5"/>
  <c r="CA4" i="5"/>
  <c r="CC4" i="5"/>
  <c r="CE4" i="5"/>
  <c r="CG4" i="5"/>
  <c r="CI4" i="5"/>
  <c r="CJ4" i="5"/>
  <c r="CL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B37" i="25"/>
  <c r="C37" i="25"/>
  <c r="D37" i="25"/>
  <c r="E37" i="25"/>
  <c r="F37" i="25"/>
  <c r="G37" i="25"/>
  <c r="B38" i="25"/>
  <c r="C38" i="25"/>
  <c r="D38" i="25"/>
  <c r="E38" i="25"/>
  <c r="F38" i="25"/>
  <c r="G38" i="25"/>
  <c r="B39" i="25"/>
  <c r="C39" i="25"/>
  <c r="D39" i="25"/>
  <c r="E39" i="25"/>
  <c r="F39" i="25"/>
  <c r="G39" i="25"/>
  <c r="B40" i="25"/>
  <c r="C40" i="25"/>
  <c r="D40" i="25"/>
  <c r="E40" i="25"/>
  <c r="F40" i="25"/>
  <c r="G40" i="25"/>
  <c r="B38" i="28"/>
  <c r="B39" i="28"/>
  <c r="C39" i="28"/>
  <c r="D39" i="28"/>
  <c r="E39" i="28"/>
  <c r="F39" i="28"/>
  <c r="G39" i="28"/>
  <c r="B40" i="28"/>
  <c r="C40" i="28"/>
  <c r="D40" i="28"/>
  <c r="E40" i="28"/>
  <c r="F40" i="28"/>
  <c r="G40" i="28"/>
  <c r="B37" i="27"/>
  <c r="C37" i="27"/>
  <c r="D37" i="27"/>
  <c r="E37" i="27"/>
  <c r="F37" i="27"/>
  <c r="G37" i="27"/>
  <c r="B38" i="27"/>
  <c r="C38" i="27"/>
  <c r="D38" i="27"/>
  <c r="E38" i="27"/>
  <c r="F38" i="27"/>
  <c r="G38" i="27"/>
  <c r="B39" i="27"/>
  <c r="C39" i="27"/>
  <c r="D39" i="27"/>
  <c r="E39" i="27"/>
  <c r="F39" i="27"/>
  <c r="G39" i="27"/>
  <c r="B40" i="27"/>
  <c r="C40" i="27"/>
  <c r="D40" i="27"/>
  <c r="E40" i="27"/>
  <c r="F40" i="27"/>
  <c r="G40" i="27"/>
  <c r="B41" i="27"/>
  <c r="C41" i="27"/>
  <c r="D41" i="27"/>
  <c r="E41" i="27"/>
  <c r="F41" i="27"/>
  <c r="G41" i="27"/>
  <c r="B37" i="26"/>
  <c r="C37" i="26"/>
  <c r="D37" i="26"/>
  <c r="E37" i="26"/>
  <c r="F37" i="26"/>
  <c r="G37" i="26"/>
  <c r="B38" i="26"/>
  <c r="C38" i="26"/>
  <c r="D38" i="26"/>
  <c r="E38" i="26"/>
  <c r="F38" i="26"/>
  <c r="G38" i="26"/>
  <c r="B39" i="26"/>
  <c r="C39" i="26"/>
  <c r="D39" i="26"/>
  <c r="E39" i="26"/>
  <c r="F39" i="26"/>
  <c r="G39" i="26"/>
  <c r="HO108" i="5"/>
  <c r="HN108" i="5"/>
  <c r="HX108" i="5"/>
  <c r="HV108" i="5"/>
  <c r="HH2" i="5"/>
  <c r="EC109" i="5"/>
  <c r="EA109" i="5"/>
  <c r="DY109" i="5"/>
  <c r="EN109" i="5"/>
  <c r="EC108" i="5"/>
  <c r="EA108" i="5"/>
  <c r="DY108" i="5"/>
  <c r="EN108" i="5"/>
  <c r="EC2" i="5"/>
  <c r="EA2" i="5"/>
  <c r="DY2" i="5"/>
  <c r="EN2" i="5"/>
  <c r="DY3" i="5"/>
  <c r="EA3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B109" i="5"/>
  <c r="ID109" i="5"/>
  <c r="IF109" i="5"/>
  <c r="IG109" i="5"/>
  <c r="IH109" i="5"/>
  <c r="II109" i="5"/>
  <c r="IJ109" i="5"/>
  <c r="IK109" i="5"/>
  <c r="IL109" i="5"/>
  <c r="AQ108" i="5"/>
  <c r="AQ109" i="5"/>
  <c r="AQ111" i="5"/>
  <c r="T18" i="5"/>
  <c r="R18" i="5"/>
  <c r="S18" i="5"/>
  <c r="U128" i="34" l="1"/>
  <c r="U108" i="30"/>
  <c r="U129" i="34"/>
  <c r="U68" i="34"/>
  <c r="U67" i="34" s="1"/>
  <c r="U53" i="30"/>
  <c r="U52" i="30" s="1"/>
  <c r="U109" i="30"/>
  <c r="J140" i="34"/>
  <c r="J120" i="30"/>
  <c r="T47" i="30"/>
  <c r="T33" i="34"/>
  <c r="T26" i="30"/>
  <c r="U126" i="34"/>
  <c r="U106" i="30"/>
  <c r="U127" i="34"/>
  <c r="U107" i="30"/>
  <c r="S47" i="30"/>
  <c r="S33" i="34"/>
  <c r="S26" i="30"/>
  <c r="R26" i="30"/>
  <c r="R47" i="30"/>
  <c r="R33" i="34"/>
  <c r="J139" i="34"/>
  <c r="J119" i="30"/>
  <c r="J37" i="34"/>
  <c r="J30" i="30"/>
  <c r="J29" i="30" s="1"/>
  <c r="S62" i="34"/>
  <c r="R62" i="34"/>
  <c r="T62" i="34"/>
  <c r="U116" i="35"/>
  <c r="U110" i="34"/>
  <c r="V60" i="35"/>
  <c r="V59" i="35" s="1"/>
  <c r="V58" i="35"/>
  <c r="T60" i="35"/>
  <c r="T59" i="35" s="1"/>
  <c r="S60" i="35"/>
  <c r="S59" i="35" s="1"/>
  <c r="R60" i="35"/>
  <c r="R59" i="35" s="1"/>
  <c r="T58" i="35"/>
  <c r="Q60" i="35"/>
  <c r="Q59" i="35" s="1"/>
  <c r="S58" i="35"/>
  <c r="P60" i="35"/>
  <c r="P59" i="35" s="1"/>
  <c r="R58" i="35"/>
  <c r="L17" i="35"/>
  <c r="L16" i="35" s="1"/>
  <c r="L7" i="34"/>
  <c r="L6" i="34" s="1"/>
  <c r="H40" i="25"/>
  <c r="H38" i="25"/>
  <c r="H39" i="26"/>
  <c r="H39" i="25"/>
  <c r="H37" i="25"/>
  <c r="H40" i="28"/>
  <c r="H38" i="28"/>
  <c r="H39" i="28"/>
  <c r="H37" i="28"/>
  <c r="H38" i="26"/>
  <c r="H37" i="26"/>
  <c r="J18" i="5"/>
  <c r="U18" i="5"/>
  <c r="U47" i="30" l="1"/>
  <c r="U33" i="34"/>
  <c r="U26" i="30"/>
  <c r="J26" i="30"/>
  <c r="J47" i="30"/>
  <c r="J33" i="34"/>
  <c r="J62" i="34"/>
  <c r="U62" i="34"/>
  <c r="N60" i="35"/>
  <c r="N59" i="35" s="1"/>
  <c r="V57" i="35"/>
  <c r="K60" i="35"/>
  <c r="K59" i="35" s="1"/>
  <c r="U60" i="35"/>
  <c r="U59" i="35" s="1"/>
  <c r="U58" i="35"/>
  <c r="J60" i="35"/>
  <c r="J59" i="35" s="1"/>
  <c r="J58" i="35"/>
  <c r="J57" i="35" l="1"/>
  <c r="P7" i="5"/>
  <c r="Q7" i="5"/>
  <c r="R7" i="5"/>
  <c r="S7" i="5"/>
  <c r="T7" i="5"/>
  <c r="V7" i="5"/>
  <c r="HP108" i="5"/>
  <c r="HQ108" i="5"/>
  <c r="HR108" i="5"/>
  <c r="HS108" i="5"/>
  <c r="ID108" i="5"/>
  <c r="HU108" i="5"/>
  <c r="HW108" i="5"/>
  <c r="HY108" i="5"/>
  <c r="IA108" i="5"/>
  <c r="IB108" i="5"/>
  <c r="IF108" i="5"/>
  <c r="II108" i="5"/>
  <c r="IJ108" i="5"/>
  <c r="IM108" i="5"/>
  <c r="IG108" i="5"/>
  <c r="IH108" i="5"/>
  <c r="IK108" i="5"/>
  <c r="IL108" i="5"/>
  <c r="IN108" i="5"/>
  <c r="JG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JB108" i="5"/>
  <c r="JC108" i="5"/>
  <c r="JD108" i="5"/>
  <c r="JE108" i="5"/>
  <c r="JF108" i="5"/>
  <c r="AN111" i="5"/>
  <c r="AK111" i="5"/>
  <c r="AI111" i="5"/>
  <c r="AG111" i="5"/>
  <c r="AE111" i="5"/>
  <c r="AP111" i="5"/>
  <c r="Z111" i="5"/>
  <c r="Y111" i="5"/>
  <c r="BP111" i="5"/>
  <c r="BO111" i="5"/>
  <c r="BN111" i="5"/>
  <c r="BM111" i="5"/>
  <c r="BL111" i="5"/>
  <c r="BK111" i="5"/>
  <c r="BJ111" i="5"/>
  <c r="ES109" i="5"/>
  <c r="AN109" i="5"/>
  <c r="AK109" i="5"/>
  <c r="AI109" i="5"/>
  <c r="AG109" i="5"/>
  <c r="AE109" i="5"/>
  <c r="AP109" i="5"/>
  <c r="Z109" i="5"/>
  <c r="Y109" i="5"/>
  <c r="BP109" i="5"/>
  <c r="BO109" i="5"/>
  <c r="BM109" i="5"/>
  <c r="BL109" i="5"/>
  <c r="BK109" i="5"/>
  <c r="BJ109" i="5"/>
  <c r="GV108" i="5"/>
  <c r="ES108" i="5"/>
  <c r="CQ108" i="5"/>
  <c r="CJ108" i="5"/>
  <c r="CI108" i="5"/>
  <c r="CG108" i="5"/>
  <c r="CE108" i="5"/>
  <c r="CC108" i="5"/>
  <c r="CL108" i="5"/>
  <c r="CA108" i="5"/>
  <c r="BZ108" i="5"/>
  <c r="BY108" i="5"/>
  <c r="BX108" i="5"/>
  <c r="AN108" i="5"/>
  <c r="AK108" i="5"/>
  <c r="AI108" i="5"/>
  <c r="AG108" i="5"/>
  <c r="AE108" i="5"/>
  <c r="AP108" i="5"/>
  <c r="Z108" i="5"/>
  <c r="Y108" i="5"/>
  <c r="BP108" i="5"/>
  <c r="BO108" i="5"/>
  <c r="BN108" i="5"/>
  <c r="BM108" i="5"/>
  <c r="BL108" i="5"/>
  <c r="BK108" i="5"/>
  <c r="BJ108" i="5"/>
  <c r="H107" i="5"/>
  <c r="H106" i="5"/>
  <c r="H105" i="5"/>
  <c r="H104" i="5"/>
  <c r="H102" i="5"/>
  <c r="HL101" i="5"/>
  <c r="V101" i="5" s="1"/>
  <c r="Q101" i="5"/>
  <c r="P101" i="5"/>
  <c r="O101" i="5"/>
  <c r="V100" i="5"/>
  <c r="Q100" i="5"/>
  <c r="P100" i="5"/>
  <c r="V99" i="5"/>
  <c r="Q99" i="5"/>
  <c r="P99" i="5"/>
  <c r="V98" i="5"/>
  <c r="Q98" i="5"/>
  <c r="P98" i="5"/>
  <c r="V97" i="5"/>
  <c r="Q97" i="5"/>
  <c r="P97" i="5"/>
  <c r="V96" i="5"/>
  <c r="Q96" i="5"/>
  <c r="P96" i="5"/>
  <c r="V95" i="5"/>
  <c r="V114" i="30" s="1"/>
  <c r="Q95" i="5"/>
  <c r="Q114" i="30" s="1"/>
  <c r="P95" i="5"/>
  <c r="P114" i="30" s="1"/>
  <c r="V94" i="5"/>
  <c r="Q94" i="5"/>
  <c r="P94" i="5"/>
  <c r="V93" i="5"/>
  <c r="Q93" i="5"/>
  <c r="P93" i="5"/>
  <c r="V92" i="5"/>
  <c r="Q92" i="5"/>
  <c r="P92" i="5"/>
  <c r="V91" i="5"/>
  <c r="Q91" i="5"/>
  <c r="P91" i="5"/>
  <c r="V90" i="5"/>
  <c r="Q90" i="5"/>
  <c r="P90" i="5"/>
  <c r="V89" i="5"/>
  <c r="Q89" i="5"/>
  <c r="P89" i="5"/>
  <c r="V88" i="5"/>
  <c r="Q88" i="5"/>
  <c r="P88" i="5"/>
  <c r="V87" i="5"/>
  <c r="Q87" i="5"/>
  <c r="P87" i="5"/>
  <c r="J87" i="5"/>
  <c r="V125" i="34"/>
  <c r="Q125" i="34"/>
  <c r="P125" i="34"/>
  <c r="V124" i="34"/>
  <c r="Q124" i="34"/>
  <c r="P124" i="34"/>
  <c r="V123" i="34"/>
  <c r="Q123" i="34"/>
  <c r="P123" i="34"/>
  <c r="V122" i="34"/>
  <c r="Q122" i="34"/>
  <c r="P122" i="34"/>
  <c r="V121" i="34"/>
  <c r="Q121" i="34"/>
  <c r="P121" i="34"/>
  <c r="V120" i="34"/>
  <c r="Q120" i="34"/>
  <c r="P120" i="34"/>
  <c r="V119" i="34"/>
  <c r="Q119" i="34"/>
  <c r="P119" i="34"/>
  <c r="V118" i="34"/>
  <c r="Q118" i="34"/>
  <c r="P118" i="34"/>
  <c r="V117" i="34"/>
  <c r="Q117" i="34"/>
  <c r="P117" i="34"/>
  <c r="V116" i="34"/>
  <c r="Q116" i="34"/>
  <c r="P116" i="34"/>
  <c r="V115" i="34"/>
  <c r="Q115" i="34"/>
  <c r="P115" i="34"/>
  <c r="V114" i="34"/>
  <c r="Q114" i="34"/>
  <c r="P114" i="34"/>
  <c r="V113" i="34"/>
  <c r="Q113" i="34"/>
  <c r="P113" i="34"/>
  <c r="V112" i="34"/>
  <c r="Q112" i="34"/>
  <c r="P112" i="34"/>
  <c r="V111" i="34"/>
  <c r="Q111" i="34"/>
  <c r="P111" i="34"/>
  <c r="V110" i="34"/>
  <c r="Q110" i="34"/>
  <c r="P110" i="34"/>
  <c r="V109" i="34"/>
  <c r="Q109" i="34"/>
  <c r="P109" i="34"/>
  <c r="V108" i="34"/>
  <c r="Q108" i="34"/>
  <c r="P108" i="34"/>
  <c r="V107" i="34"/>
  <c r="Q107" i="34"/>
  <c r="P107" i="34"/>
  <c r="V102" i="34"/>
  <c r="Q102" i="34"/>
  <c r="P102" i="34"/>
  <c r="V97" i="34"/>
  <c r="Q97" i="34"/>
  <c r="P97" i="34"/>
  <c r="V96" i="34"/>
  <c r="Q96" i="34"/>
  <c r="P96" i="34"/>
  <c r="V95" i="34"/>
  <c r="Q95" i="34"/>
  <c r="P95" i="34"/>
  <c r="V94" i="34"/>
  <c r="Q94" i="34"/>
  <c r="P94" i="34"/>
  <c r="V93" i="34"/>
  <c r="Q93" i="34"/>
  <c r="P93" i="34"/>
  <c r="V92" i="34"/>
  <c r="Q92" i="34"/>
  <c r="P92" i="34"/>
  <c r="V91" i="34"/>
  <c r="Q91" i="34"/>
  <c r="P91" i="34"/>
  <c r="V90" i="34"/>
  <c r="Q90" i="34"/>
  <c r="P90" i="34"/>
  <c r="V89" i="34"/>
  <c r="Q89" i="34"/>
  <c r="P89" i="34"/>
  <c r="V88" i="34"/>
  <c r="Q88" i="34"/>
  <c r="P88" i="34"/>
  <c r="V87" i="34"/>
  <c r="Q87" i="34"/>
  <c r="P87" i="34"/>
  <c r="V86" i="34"/>
  <c r="Q86" i="34"/>
  <c r="P86" i="34"/>
  <c r="V85" i="34"/>
  <c r="Q85" i="34"/>
  <c r="P85" i="34"/>
  <c r="V18" i="5"/>
  <c r="V16" i="5"/>
  <c r="Q16" i="5"/>
  <c r="P16" i="5"/>
  <c r="V15" i="5"/>
  <c r="Q15" i="5"/>
  <c r="P15" i="5"/>
  <c r="V14" i="5"/>
  <c r="Q14" i="5"/>
  <c r="P14" i="5"/>
  <c r="V13" i="5"/>
  <c r="Q13" i="5"/>
  <c r="P13" i="5"/>
  <c r="V12" i="5"/>
  <c r="Q12" i="5"/>
  <c r="P12" i="5"/>
  <c r="V11" i="5"/>
  <c r="V17" i="30" s="1"/>
  <c r="V16" i="30" s="1"/>
  <c r="Q11" i="5"/>
  <c r="Q17" i="30" s="1"/>
  <c r="Q16" i="30" s="1"/>
  <c r="P11" i="5"/>
  <c r="P17" i="30" s="1"/>
  <c r="P16" i="30" s="1"/>
  <c r="V10" i="5"/>
  <c r="Q10" i="5"/>
  <c r="P10" i="5"/>
  <c r="V9" i="5"/>
  <c r="Q9" i="5"/>
  <c r="P9" i="5"/>
  <c r="V8" i="5"/>
  <c r="Q8" i="5"/>
  <c r="P8" i="5"/>
  <c r="V6" i="5"/>
  <c r="V7" i="30" s="1"/>
  <c r="V6" i="30" s="1"/>
  <c r="Q6" i="5"/>
  <c r="Q7" i="30" s="1"/>
  <c r="Q6" i="30" s="1"/>
  <c r="P6" i="5"/>
  <c r="P7" i="30" s="1"/>
  <c r="P6" i="30" s="1"/>
  <c r="V5" i="5"/>
  <c r="V5" i="30" s="1"/>
  <c r="JE3" i="5"/>
  <c r="JD3" i="5"/>
  <c r="JC3" i="5"/>
  <c r="JB3" i="5"/>
  <c r="JA3" i="5"/>
  <c r="IZ3" i="5"/>
  <c r="IY3" i="5"/>
  <c r="ID3" i="5"/>
  <c r="GF3" i="5"/>
  <c r="GC3" i="5"/>
  <c r="GA3" i="5"/>
  <c r="FY3" i="5"/>
  <c r="FW3" i="5"/>
  <c r="GH3" i="5"/>
  <c r="FR3" i="5"/>
  <c r="FQ3" i="5"/>
  <c r="HG3" i="5"/>
  <c r="HF3" i="5"/>
  <c r="HE3" i="5"/>
  <c r="HD3" i="5"/>
  <c r="HC3" i="5"/>
  <c r="HB3" i="5"/>
  <c r="GG3" i="5"/>
  <c r="DT3" i="5"/>
  <c r="DS3" i="5"/>
  <c r="DR3" i="5"/>
  <c r="FL3" i="5"/>
  <c r="FK3" i="5"/>
  <c r="FJ3" i="5"/>
  <c r="DL3" i="5"/>
  <c r="FI3" i="5" s="1"/>
  <c r="DK3" i="5"/>
  <c r="FH3" i="5" s="1"/>
  <c r="DJ3" i="5"/>
  <c r="FG3" i="5" s="1"/>
  <c r="DI3" i="5"/>
  <c r="FF3" i="5" s="1"/>
  <c r="DH3" i="5"/>
  <c r="FE3" i="5" s="1"/>
  <c r="DG3" i="5"/>
  <c r="FD3" i="5" s="1"/>
  <c r="CL3" i="5"/>
  <c r="EI3" i="5" s="1"/>
  <c r="JC2" i="5"/>
  <c r="JB2" i="5"/>
  <c r="JA2" i="5"/>
  <c r="IZ2" i="5"/>
  <c r="IY2" i="5"/>
  <c r="ID2" i="5"/>
  <c r="GF2" i="5"/>
  <c r="GC2" i="5"/>
  <c r="GA2" i="5"/>
  <c r="FY2" i="5"/>
  <c r="FW2" i="5"/>
  <c r="GH2" i="5"/>
  <c r="FR2" i="5"/>
  <c r="FQ2" i="5"/>
  <c r="FP2" i="5"/>
  <c r="HG2" i="5"/>
  <c r="HF2" i="5"/>
  <c r="HE2" i="5"/>
  <c r="HD2" i="5"/>
  <c r="HC2" i="5"/>
  <c r="HB2" i="5"/>
  <c r="GG2" i="5"/>
  <c r="EH2" i="5"/>
  <c r="EE2" i="5"/>
  <c r="DT2" i="5"/>
  <c r="DS2" i="5"/>
  <c r="DR2" i="5"/>
  <c r="FL2" i="5"/>
  <c r="FK2" i="5"/>
  <c r="FJ2" i="5"/>
  <c r="FI2" i="5"/>
  <c r="DK2" i="5"/>
  <c r="FH2" i="5" s="1"/>
  <c r="DJ2" i="5"/>
  <c r="FG2" i="5" s="1"/>
  <c r="DI2" i="5"/>
  <c r="FF2" i="5" s="1"/>
  <c r="DH2" i="5"/>
  <c r="FE2" i="5" s="1"/>
  <c r="DG2" i="5"/>
  <c r="FD2" i="5" s="1"/>
  <c r="CL2" i="5"/>
  <c r="EI2" i="5" s="1"/>
  <c r="R101" i="5"/>
  <c r="S101" i="5"/>
  <c r="T101" i="5"/>
  <c r="B42" i="27"/>
  <c r="C42" i="27"/>
  <c r="D42" i="27"/>
  <c r="E42" i="27"/>
  <c r="F42" i="27"/>
  <c r="G42" i="27"/>
  <c r="B43" i="27"/>
  <c r="C43" i="27"/>
  <c r="D43" i="27"/>
  <c r="E43" i="27"/>
  <c r="F43" i="27"/>
  <c r="G43" i="27"/>
  <c r="B44" i="27"/>
  <c r="C44" i="27"/>
  <c r="D44" i="27"/>
  <c r="E44" i="27"/>
  <c r="F44" i="27"/>
  <c r="G44" i="27"/>
  <c r="B45" i="27"/>
  <c r="C45" i="27"/>
  <c r="D45" i="27"/>
  <c r="E45" i="27"/>
  <c r="F45" i="27"/>
  <c r="G45" i="27"/>
  <c r="B46" i="27"/>
  <c r="C46" i="27"/>
  <c r="D46" i="27"/>
  <c r="E46" i="27"/>
  <c r="F46" i="27"/>
  <c r="G46" i="27"/>
  <c r="B47" i="27"/>
  <c r="C47" i="27"/>
  <c r="D47" i="27"/>
  <c r="E47" i="27"/>
  <c r="F47" i="27"/>
  <c r="G47" i="27"/>
  <c r="B48" i="27"/>
  <c r="C48" i="27"/>
  <c r="D48" i="27"/>
  <c r="E48" i="27"/>
  <c r="F48" i="27"/>
  <c r="G48" i="27"/>
  <c r="B49" i="27"/>
  <c r="C49" i="27"/>
  <c r="D49" i="27"/>
  <c r="E49" i="27"/>
  <c r="F49" i="27"/>
  <c r="G49" i="27"/>
  <c r="B50" i="27"/>
  <c r="C50" i="27"/>
  <c r="D50" i="27"/>
  <c r="E50" i="27"/>
  <c r="F50" i="27"/>
  <c r="G50" i="27"/>
  <c r="B40" i="26"/>
  <c r="C40" i="26"/>
  <c r="D40" i="26"/>
  <c r="E40" i="26"/>
  <c r="F40" i="26"/>
  <c r="G40" i="26"/>
  <c r="L123" i="34"/>
  <c r="L122" i="34"/>
  <c r="L121" i="34"/>
  <c r="L120" i="34"/>
  <c r="L116" i="34"/>
  <c r="L115" i="34"/>
  <c r="L114" i="34"/>
  <c r="L113" i="34"/>
  <c r="L112" i="34"/>
  <c r="L111" i="34"/>
  <c r="L110" i="34"/>
  <c r="L43" i="35"/>
  <c r="L42" i="35" s="1"/>
  <c r="L40" i="35"/>
  <c r="L39" i="35" s="1"/>
  <c r="DE2" i="5"/>
  <c r="FB2" i="5" s="1"/>
  <c r="IB3" i="5"/>
  <c r="AF111" i="5"/>
  <c r="EH109" i="5"/>
  <c r="EE109" i="5"/>
  <c r="DT109" i="5"/>
  <c r="DS109" i="5"/>
  <c r="DR109" i="5"/>
  <c r="EJ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Q109" i="5"/>
  <c r="EP109" i="5"/>
  <c r="EM109" i="5"/>
  <c r="EL109" i="5"/>
  <c r="ER109" i="5"/>
  <c r="EO109" i="5"/>
  <c r="EK109" i="5"/>
  <c r="EG109" i="5"/>
  <c r="EF109" i="5"/>
  <c r="ED109" i="5"/>
  <c r="EB109" i="5"/>
  <c r="DZ109" i="5"/>
  <c r="EI109" i="5"/>
  <c r="DX109" i="5"/>
  <c r="DW109" i="5"/>
  <c r="DV109" i="5"/>
  <c r="DU109" i="5"/>
  <c r="BI109" i="5"/>
  <c r="BH109" i="5"/>
  <c r="BG109" i="5"/>
  <c r="BF109" i="5"/>
  <c r="BE109" i="5"/>
  <c r="BD109" i="5"/>
  <c r="BC109" i="5"/>
  <c r="BB109" i="5"/>
  <c r="BA109" i="5"/>
  <c r="AZ109" i="5"/>
  <c r="AY109" i="5"/>
  <c r="AW109" i="5"/>
  <c r="AS109" i="5"/>
  <c r="AR109" i="5"/>
  <c r="AX109" i="5"/>
  <c r="AU109" i="5"/>
  <c r="AT109" i="5"/>
  <c r="AM109" i="5"/>
  <c r="AL109" i="5"/>
  <c r="AJ109" i="5"/>
  <c r="AH109" i="5"/>
  <c r="AF109" i="5"/>
  <c r="AD109" i="5"/>
  <c r="AC109" i="5"/>
  <c r="AB109" i="5"/>
  <c r="AA109" i="5"/>
  <c r="GW108" i="5"/>
  <c r="EH108" i="5"/>
  <c r="EE108" i="5"/>
  <c r="DT108" i="5"/>
  <c r="DS108" i="5"/>
  <c r="DR108" i="5"/>
  <c r="EJ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Q108" i="5"/>
  <c r="EP108" i="5"/>
  <c r="EM108" i="5"/>
  <c r="EL108" i="5"/>
  <c r="ER108" i="5"/>
  <c r="EO108" i="5"/>
  <c r="EK108" i="5"/>
  <c r="EG108" i="5"/>
  <c r="EF108" i="5"/>
  <c r="ED108" i="5"/>
  <c r="EB108" i="5"/>
  <c r="DZ108" i="5"/>
  <c r="EI108" i="5"/>
  <c r="DX108" i="5"/>
  <c r="DW108" i="5"/>
  <c r="DV108" i="5"/>
  <c r="DU108" i="5"/>
  <c r="BI108" i="5"/>
  <c r="BH108" i="5"/>
  <c r="BG108" i="5"/>
  <c r="BF108" i="5"/>
  <c r="BE108" i="5"/>
  <c r="BD108" i="5"/>
  <c r="BC108" i="5"/>
  <c r="BB108" i="5"/>
  <c r="BA108" i="5"/>
  <c r="AZ108" i="5"/>
  <c r="AY108" i="5"/>
  <c r="AW108" i="5"/>
  <c r="AS108" i="5"/>
  <c r="AR108" i="5"/>
  <c r="AX108" i="5"/>
  <c r="AU108" i="5"/>
  <c r="AT108" i="5"/>
  <c r="AM108" i="5"/>
  <c r="AL108" i="5"/>
  <c r="AJ108" i="5"/>
  <c r="AH108" i="5"/>
  <c r="AF108" i="5"/>
  <c r="AD108" i="5"/>
  <c r="AC108" i="5"/>
  <c r="AB108" i="5"/>
  <c r="AA108" i="5"/>
  <c r="T107" i="5"/>
  <c r="S107" i="5"/>
  <c r="R107" i="5"/>
  <c r="T106" i="5"/>
  <c r="S106" i="5"/>
  <c r="R106" i="5"/>
  <c r="T105" i="5"/>
  <c r="S105" i="5"/>
  <c r="R105" i="5"/>
  <c r="T104" i="5"/>
  <c r="S104" i="5"/>
  <c r="R104" i="5"/>
  <c r="T103" i="5"/>
  <c r="S103" i="5"/>
  <c r="R103" i="5"/>
  <c r="T102" i="5"/>
  <c r="S102" i="5"/>
  <c r="R102" i="5"/>
  <c r="T100" i="5"/>
  <c r="S100" i="5"/>
  <c r="R100" i="5"/>
  <c r="T99" i="5"/>
  <c r="S99" i="5"/>
  <c r="R99" i="5"/>
  <c r="T98" i="5"/>
  <c r="S98" i="5"/>
  <c r="R98" i="5"/>
  <c r="T97" i="5"/>
  <c r="S97" i="5"/>
  <c r="R97" i="5"/>
  <c r="T96" i="5"/>
  <c r="S96" i="5"/>
  <c r="R96" i="5"/>
  <c r="T95" i="5"/>
  <c r="T114" i="30" s="1"/>
  <c r="S95" i="5"/>
  <c r="S114" i="30" s="1"/>
  <c r="R95" i="5"/>
  <c r="R114" i="30" s="1"/>
  <c r="T94" i="5"/>
  <c r="S94" i="5"/>
  <c r="R94" i="5"/>
  <c r="T93" i="5"/>
  <c r="S93" i="5"/>
  <c r="R93" i="5"/>
  <c r="T92" i="5"/>
  <c r="S92" i="5"/>
  <c r="R92" i="5"/>
  <c r="T91" i="5"/>
  <c r="S91" i="5"/>
  <c r="R91" i="5"/>
  <c r="T109" i="34"/>
  <c r="S109" i="34"/>
  <c r="R109" i="34"/>
  <c r="T108" i="34"/>
  <c r="S108" i="34"/>
  <c r="R108" i="34"/>
  <c r="T107" i="34"/>
  <c r="S107" i="34"/>
  <c r="R107" i="34"/>
  <c r="T102" i="34"/>
  <c r="S102" i="34"/>
  <c r="R102" i="34"/>
  <c r="T97" i="34"/>
  <c r="S97" i="34"/>
  <c r="R97" i="34"/>
  <c r="T96" i="34"/>
  <c r="S96" i="34"/>
  <c r="R96" i="34"/>
  <c r="T95" i="34"/>
  <c r="S95" i="34"/>
  <c r="R95" i="34"/>
  <c r="T94" i="34"/>
  <c r="S94" i="34"/>
  <c r="R94" i="34"/>
  <c r="T93" i="34"/>
  <c r="S93" i="34"/>
  <c r="R93" i="34"/>
  <c r="T92" i="34"/>
  <c r="S92" i="34"/>
  <c r="R92" i="34"/>
  <c r="T91" i="34"/>
  <c r="S91" i="34"/>
  <c r="R91" i="34"/>
  <c r="T90" i="34"/>
  <c r="S90" i="34"/>
  <c r="R90" i="34"/>
  <c r="T89" i="34"/>
  <c r="S89" i="34"/>
  <c r="R89" i="34"/>
  <c r="T88" i="34"/>
  <c r="S88" i="34"/>
  <c r="R88" i="34"/>
  <c r="T87" i="34"/>
  <c r="S87" i="34"/>
  <c r="R87" i="34"/>
  <c r="T86" i="34"/>
  <c r="S86" i="34"/>
  <c r="R86" i="34"/>
  <c r="T85" i="34"/>
  <c r="S85" i="34"/>
  <c r="R85" i="34"/>
  <c r="T16" i="5"/>
  <c r="S16" i="5"/>
  <c r="R16" i="5"/>
  <c r="T15" i="5"/>
  <c r="S15" i="5"/>
  <c r="R15" i="5"/>
  <c r="T14" i="5"/>
  <c r="S14" i="5"/>
  <c r="R14" i="5"/>
  <c r="T13" i="5"/>
  <c r="S13" i="5"/>
  <c r="R13" i="5"/>
  <c r="T12" i="5"/>
  <c r="S12" i="5"/>
  <c r="R12" i="5"/>
  <c r="T11" i="5"/>
  <c r="S11" i="5"/>
  <c r="R11" i="5"/>
  <c r="T10" i="5"/>
  <c r="S10" i="5"/>
  <c r="R10" i="5"/>
  <c r="T9" i="5"/>
  <c r="S9" i="5"/>
  <c r="R9" i="5"/>
  <c r="T8" i="5"/>
  <c r="S8" i="5"/>
  <c r="R8" i="5"/>
  <c r="T6" i="5"/>
  <c r="S6" i="5"/>
  <c r="S7" i="30" s="1"/>
  <c r="S6" i="30" s="1"/>
  <c r="R6" i="5"/>
  <c r="R7" i="30" s="1"/>
  <c r="R6" i="30" s="1"/>
  <c r="HU3" i="5"/>
  <c r="FX3" i="5"/>
  <c r="CC3" i="5"/>
  <c r="DZ3" i="5" s="1"/>
  <c r="HU2" i="5"/>
  <c r="FX2" i="5"/>
  <c r="DZ2" i="5"/>
  <c r="L119" i="34"/>
  <c r="L118" i="34"/>
  <c r="L117" i="34"/>
  <c r="B41" i="25"/>
  <c r="C41" i="25"/>
  <c r="D41" i="25"/>
  <c r="E41" i="25"/>
  <c r="F41" i="25"/>
  <c r="G41" i="25"/>
  <c r="B42" i="25"/>
  <c r="C42" i="25"/>
  <c r="D42" i="25"/>
  <c r="E42" i="25"/>
  <c r="F42" i="25"/>
  <c r="G42" i="25"/>
  <c r="B43" i="25"/>
  <c r="C43" i="25"/>
  <c r="D43" i="25"/>
  <c r="E43" i="25"/>
  <c r="F43" i="25"/>
  <c r="G43" i="25"/>
  <c r="B44" i="25"/>
  <c r="C44" i="25"/>
  <c r="D44" i="25"/>
  <c r="E44" i="25"/>
  <c r="F44" i="25"/>
  <c r="G44" i="25"/>
  <c r="B41" i="28"/>
  <c r="C41" i="28"/>
  <c r="D41" i="28"/>
  <c r="E41" i="28"/>
  <c r="F41" i="28"/>
  <c r="G41" i="28"/>
  <c r="B42" i="28"/>
  <c r="C42" i="28"/>
  <c r="D42" i="28"/>
  <c r="E42" i="28"/>
  <c r="F42" i="28"/>
  <c r="G42" i="28"/>
  <c r="B43" i="28"/>
  <c r="C43" i="28"/>
  <c r="D43" i="28"/>
  <c r="E43" i="28"/>
  <c r="F43" i="28"/>
  <c r="G43" i="28"/>
  <c r="B44" i="28"/>
  <c r="C44" i="28"/>
  <c r="D44" i="28"/>
  <c r="E44" i="28"/>
  <c r="F44" i="28"/>
  <c r="G44" i="28"/>
  <c r="B41" i="26"/>
  <c r="C41" i="26"/>
  <c r="D41" i="26"/>
  <c r="E41" i="26"/>
  <c r="F41" i="26"/>
  <c r="G41" i="26"/>
  <c r="B42" i="26"/>
  <c r="C42" i="26"/>
  <c r="D42" i="26"/>
  <c r="E42" i="26"/>
  <c r="F42" i="26"/>
  <c r="G42" i="26"/>
  <c r="B43" i="26"/>
  <c r="C43" i="26"/>
  <c r="D43" i="26"/>
  <c r="E43" i="26"/>
  <c r="F43" i="26"/>
  <c r="G43" i="26"/>
  <c r="B44" i="26"/>
  <c r="C44" i="26"/>
  <c r="D44" i="26"/>
  <c r="E44" i="26"/>
  <c r="F44" i="26"/>
  <c r="G44" i="26"/>
  <c r="DE3" i="5"/>
  <c r="FB3" i="5" s="1"/>
  <c r="DD3" i="5"/>
  <c r="FA3" i="5" s="1"/>
  <c r="DB3" i="5"/>
  <c r="EY3" i="5" s="1"/>
  <c r="DA3" i="5"/>
  <c r="EX3" i="5" s="1"/>
  <c r="CZ3" i="5"/>
  <c r="EW3" i="5" s="1"/>
  <c r="CY3" i="5"/>
  <c r="EV3" i="5" s="1"/>
  <c r="CW3" i="5"/>
  <c r="ET3" i="5" s="1"/>
  <c r="CV3" i="5"/>
  <c r="ES3" i="5" s="1"/>
  <c r="CT3" i="5"/>
  <c r="EQ3" i="5" s="1"/>
  <c r="CP3" i="5"/>
  <c r="EM3" i="5" s="1"/>
  <c r="CO3" i="5"/>
  <c r="EL3" i="5" s="1"/>
  <c r="CU3" i="5"/>
  <c r="ER3" i="5" s="1"/>
  <c r="CR3" i="5"/>
  <c r="EO3" i="5" s="1"/>
  <c r="DF2" i="5"/>
  <c r="FC2" i="5" s="1"/>
  <c r="DD2" i="5"/>
  <c r="FA2" i="5" s="1"/>
  <c r="DC2" i="5"/>
  <c r="EZ2" i="5" s="1"/>
  <c r="DB2" i="5"/>
  <c r="EY2" i="5" s="1"/>
  <c r="DA2" i="5"/>
  <c r="EX2" i="5" s="1"/>
  <c r="CZ2" i="5"/>
  <c r="EW2" i="5" s="1"/>
  <c r="CY2" i="5"/>
  <c r="EV2" i="5" s="1"/>
  <c r="CW2" i="5"/>
  <c r="ET2" i="5" s="1"/>
  <c r="CV2" i="5"/>
  <c r="ES2" i="5" s="1"/>
  <c r="CT2" i="5"/>
  <c r="EQ2" i="5" s="1"/>
  <c r="CS2" i="5"/>
  <c r="EP2" i="5" s="1"/>
  <c r="CP2" i="5"/>
  <c r="EM2" i="5" s="1"/>
  <c r="CO2" i="5"/>
  <c r="EL2" i="5" s="1"/>
  <c r="CU2" i="5"/>
  <c r="ER2" i="5" s="1"/>
  <c r="CR2" i="5"/>
  <c r="EO2" i="5" s="1"/>
  <c r="CQ2" i="5"/>
  <c r="CN2" i="5"/>
  <c r="EK2" i="5" s="1"/>
  <c r="H14" i="23"/>
  <c r="H3" i="23"/>
  <c r="H5" i="23"/>
  <c r="H7" i="23"/>
  <c r="H9" i="23"/>
  <c r="H11" i="23"/>
  <c r="H16" i="23"/>
  <c r="H18" i="23"/>
  <c r="H20" i="23"/>
  <c r="H22" i="23"/>
  <c r="H25" i="23"/>
  <c r="H25" i="27" s="1"/>
  <c r="H27" i="23"/>
  <c r="H27" i="27" s="1"/>
  <c r="H29" i="23"/>
  <c r="H31" i="23"/>
  <c r="H31" i="27" s="1"/>
  <c r="H33" i="23"/>
  <c r="H36" i="23"/>
  <c r="H38" i="23"/>
  <c r="H38" i="27" s="1"/>
  <c r="H40" i="23"/>
  <c r="H40" i="27" s="1"/>
  <c r="H42" i="23"/>
  <c r="H42" i="27" s="1"/>
  <c r="H44" i="23"/>
  <c r="H44" i="27" s="1"/>
  <c r="H45" i="23"/>
  <c r="H45" i="27" s="1"/>
  <c r="H46" i="23"/>
  <c r="H46" i="27" s="1"/>
  <c r="H47" i="23"/>
  <c r="H47" i="27" s="1"/>
  <c r="H48" i="23"/>
  <c r="H48" i="27" s="1"/>
  <c r="H49" i="23"/>
  <c r="H49" i="27" s="1"/>
  <c r="H50" i="23"/>
  <c r="H50" i="27" s="1"/>
  <c r="A42" i="27"/>
  <c r="B45" i="26"/>
  <c r="C45" i="26"/>
  <c r="D45" i="26"/>
  <c r="E45" i="26"/>
  <c r="F45" i="26"/>
  <c r="G45" i="26"/>
  <c r="B46" i="26"/>
  <c r="C46" i="26"/>
  <c r="D46" i="26"/>
  <c r="E46" i="26"/>
  <c r="F46" i="26"/>
  <c r="G46" i="26"/>
  <c r="B47" i="26"/>
  <c r="C47" i="26"/>
  <c r="D47" i="26"/>
  <c r="E47" i="26"/>
  <c r="F47" i="26"/>
  <c r="G47" i="26"/>
  <c r="B48" i="26"/>
  <c r="C48" i="26"/>
  <c r="D48" i="26"/>
  <c r="E48" i="26"/>
  <c r="F48" i="26"/>
  <c r="G48" i="26"/>
  <c r="B49" i="26"/>
  <c r="C49" i="26"/>
  <c r="D49" i="26"/>
  <c r="E49" i="26"/>
  <c r="F49" i="26"/>
  <c r="G49" i="26"/>
  <c r="B50" i="26"/>
  <c r="C50" i="26"/>
  <c r="D50" i="26"/>
  <c r="E50" i="26"/>
  <c r="F50" i="26"/>
  <c r="G50" i="26"/>
  <c r="A45" i="27"/>
  <c r="A46" i="28"/>
  <c r="A47" i="27"/>
  <c r="BX3" i="5"/>
  <c r="BY3" i="5"/>
  <c r="BZ3" i="5"/>
  <c r="GA108" i="5"/>
  <c r="GK108" i="5"/>
  <c r="IR3" i="5"/>
  <c r="GU3" i="5"/>
  <c r="IR2" i="5"/>
  <c r="GU2" i="5"/>
  <c r="B45" i="28"/>
  <c r="C45" i="28"/>
  <c r="D45" i="28"/>
  <c r="E45" i="28"/>
  <c r="F45" i="28"/>
  <c r="G45" i="28"/>
  <c r="B46" i="28"/>
  <c r="C46" i="28"/>
  <c r="D46" i="28"/>
  <c r="E46" i="28"/>
  <c r="F46" i="28"/>
  <c r="G46" i="28"/>
  <c r="B47" i="28"/>
  <c r="C47" i="28"/>
  <c r="D47" i="28"/>
  <c r="E47" i="28"/>
  <c r="F47" i="28"/>
  <c r="G47" i="28"/>
  <c r="B48" i="28"/>
  <c r="C48" i="28"/>
  <c r="D48" i="28"/>
  <c r="E48" i="28"/>
  <c r="F48" i="28"/>
  <c r="G48" i="28"/>
  <c r="B49" i="28"/>
  <c r="C49" i="28"/>
  <c r="D49" i="28"/>
  <c r="E49" i="28"/>
  <c r="F49" i="28"/>
  <c r="G49" i="28"/>
  <c r="B50" i="28"/>
  <c r="C50" i="28"/>
  <c r="D50" i="28"/>
  <c r="E50" i="28"/>
  <c r="F50" i="28"/>
  <c r="G50" i="28"/>
  <c r="BC111" i="5"/>
  <c r="CX2" i="5"/>
  <c r="EU2" i="5" s="1"/>
  <c r="L92" i="34"/>
  <c r="L91" i="34"/>
  <c r="L90" i="34"/>
  <c r="L89" i="34"/>
  <c r="L88" i="34"/>
  <c r="L87" i="34"/>
  <c r="L86" i="34"/>
  <c r="B45" i="25"/>
  <c r="C45" i="25"/>
  <c r="D45" i="25"/>
  <c r="E45" i="25"/>
  <c r="F45" i="25"/>
  <c r="G45" i="25"/>
  <c r="B46" i="25"/>
  <c r="C46" i="25"/>
  <c r="D46" i="25"/>
  <c r="E46" i="25"/>
  <c r="F46" i="25"/>
  <c r="G46" i="25"/>
  <c r="B47" i="25"/>
  <c r="C47" i="25"/>
  <c r="D47" i="25"/>
  <c r="E47" i="25"/>
  <c r="F47" i="25"/>
  <c r="G47" i="25"/>
  <c r="B48" i="25"/>
  <c r="C48" i="25"/>
  <c r="D48" i="25"/>
  <c r="E48" i="25"/>
  <c r="F48" i="25"/>
  <c r="G48" i="25"/>
  <c r="B49" i="25"/>
  <c r="C49" i="25"/>
  <c r="D49" i="25"/>
  <c r="E49" i="25"/>
  <c r="F49" i="25"/>
  <c r="G49" i="25"/>
  <c r="B50" i="25"/>
  <c r="C50" i="25"/>
  <c r="D50" i="25"/>
  <c r="E50" i="25"/>
  <c r="F50" i="25"/>
  <c r="G50" i="25"/>
  <c r="AR111" i="5"/>
  <c r="HF108" i="5"/>
  <c r="GB108" i="5"/>
  <c r="IG3" i="5"/>
  <c r="GJ3" i="5"/>
  <c r="IG2" i="5"/>
  <c r="GJ2" i="5"/>
  <c r="H4" i="23"/>
  <c r="H6" i="23"/>
  <c r="H8" i="23"/>
  <c r="H10" i="23"/>
  <c r="H12" i="23"/>
  <c r="H13" i="23"/>
  <c r="H15" i="23"/>
  <c r="H17" i="23"/>
  <c r="H19" i="23"/>
  <c r="H21" i="23"/>
  <c r="H23" i="23"/>
  <c r="H24" i="23"/>
  <c r="H26" i="23"/>
  <c r="H28" i="23"/>
  <c r="H30" i="23"/>
  <c r="H32" i="23"/>
  <c r="H34" i="23"/>
  <c r="H34" i="27" s="1"/>
  <c r="H35" i="23"/>
  <c r="H37" i="23"/>
  <c r="H37" i="27" s="1"/>
  <c r="H39" i="23"/>
  <c r="H39" i="27" s="1"/>
  <c r="H41" i="23"/>
  <c r="H41" i="27" s="1"/>
  <c r="H43" i="23"/>
  <c r="H43" i="27" s="1"/>
  <c r="B53" i="23"/>
  <c r="D53" i="23"/>
  <c r="F53" i="23"/>
  <c r="L53" i="23"/>
  <c r="H53" i="23"/>
  <c r="J53" i="23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A41" i="27"/>
  <c r="A43" i="27"/>
  <c r="A44" i="27"/>
  <c r="H50" i="17"/>
  <c r="B53" i="17"/>
  <c r="D53" i="17"/>
  <c r="F53" i="17"/>
  <c r="H53" i="17"/>
  <c r="J53" i="17"/>
  <c r="L53" i="17"/>
  <c r="I1" i="5"/>
  <c r="BX2" i="5"/>
  <c r="BY2" i="5"/>
  <c r="BZ2" i="5"/>
  <c r="CA2" i="5"/>
  <c r="DX2" i="5" s="1"/>
  <c r="CE2" i="5"/>
  <c r="EB2" i="5" s="1"/>
  <c r="CG2" i="5"/>
  <c r="ED2" i="5" s="1"/>
  <c r="CI2" i="5"/>
  <c r="EF2" i="5" s="1"/>
  <c r="CJ2" i="5"/>
  <c r="EG2" i="5" s="1"/>
  <c r="FS2" i="5"/>
  <c r="FT2" i="5"/>
  <c r="FU2" i="5"/>
  <c r="FZ2" i="5"/>
  <c r="GB2" i="5"/>
  <c r="GD2" i="5"/>
  <c r="GE2" i="5"/>
  <c r="GI2" i="5"/>
  <c r="GL2" i="5"/>
  <c r="GM2" i="5"/>
  <c r="GP2" i="5"/>
  <c r="GK2" i="5"/>
  <c r="GN2" i="5"/>
  <c r="GO2" i="5"/>
  <c r="GQ2" i="5"/>
  <c r="GR2" i="5"/>
  <c r="GS2" i="5"/>
  <c r="GT2" i="5"/>
  <c r="GV2" i="5"/>
  <c r="GW2" i="5"/>
  <c r="GX2" i="5"/>
  <c r="GY2" i="5"/>
  <c r="GZ2" i="5"/>
  <c r="HA2" i="5"/>
  <c r="HP2" i="5"/>
  <c r="HQ2" i="5"/>
  <c r="HR2" i="5"/>
  <c r="HS2" i="5"/>
  <c r="HW2" i="5"/>
  <c r="HY2" i="5"/>
  <c r="IA2" i="5"/>
  <c r="IB2" i="5"/>
  <c r="IF2" i="5"/>
  <c r="II2" i="5"/>
  <c r="IJ2" i="5"/>
  <c r="IM2" i="5"/>
  <c r="IH2" i="5"/>
  <c r="IK2" i="5"/>
  <c r="IL2" i="5"/>
  <c r="IN2" i="5"/>
  <c r="IO2" i="5"/>
  <c r="IP2" i="5"/>
  <c r="IQ2" i="5"/>
  <c r="IS2" i="5"/>
  <c r="IT2" i="5"/>
  <c r="IU2" i="5"/>
  <c r="IV2" i="5"/>
  <c r="IW2" i="5"/>
  <c r="IX2" i="5"/>
  <c r="CA3" i="5"/>
  <c r="DX3" i="5" s="1"/>
  <c r="CE3" i="5"/>
  <c r="EB3" i="5" s="1"/>
  <c r="CG3" i="5"/>
  <c r="ED3" i="5" s="1"/>
  <c r="CI3" i="5"/>
  <c r="EF3" i="5" s="1"/>
  <c r="CJ3" i="5"/>
  <c r="EG3" i="5" s="1"/>
  <c r="CN3" i="5"/>
  <c r="EK3" i="5" s="1"/>
  <c r="CQ3" i="5"/>
  <c r="EN3" i="5" s="1"/>
  <c r="CS3" i="5"/>
  <c r="EP3" i="5" s="1"/>
  <c r="CX3" i="5"/>
  <c r="EU3" i="5" s="1"/>
  <c r="DC3" i="5"/>
  <c r="EZ3" i="5" s="1"/>
  <c r="DF3" i="5"/>
  <c r="FC3" i="5" s="1"/>
  <c r="FS3" i="5"/>
  <c r="FT3" i="5"/>
  <c r="FU3" i="5"/>
  <c r="FV3" i="5"/>
  <c r="FZ3" i="5"/>
  <c r="GB3" i="5"/>
  <c r="GD3" i="5"/>
  <c r="GE3" i="5"/>
  <c r="GI3" i="5"/>
  <c r="GL3" i="5"/>
  <c r="GM3" i="5"/>
  <c r="GP3" i="5"/>
  <c r="GK3" i="5"/>
  <c r="GN3" i="5"/>
  <c r="GO3" i="5"/>
  <c r="GQ3" i="5"/>
  <c r="GR3" i="5"/>
  <c r="GS3" i="5"/>
  <c r="GT3" i="5"/>
  <c r="GV3" i="5"/>
  <c r="GW3" i="5"/>
  <c r="GX3" i="5"/>
  <c r="GY3" i="5"/>
  <c r="GZ3" i="5"/>
  <c r="HA3" i="5"/>
  <c r="HP3" i="5"/>
  <c r="HQ3" i="5"/>
  <c r="HR3" i="5"/>
  <c r="HS3" i="5"/>
  <c r="HW3" i="5"/>
  <c r="HY3" i="5"/>
  <c r="IA3" i="5"/>
  <c r="IF3" i="5"/>
  <c r="II3" i="5"/>
  <c r="IJ3" i="5"/>
  <c r="IM3" i="5"/>
  <c r="IH3" i="5"/>
  <c r="IK3" i="5"/>
  <c r="IL3" i="5"/>
  <c r="IN3" i="5"/>
  <c r="IO3" i="5"/>
  <c r="IP3" i="5"/>
  <c r="IQ3" i="5"/>
  <c r="IS3" i="5"/>
  <c r="IT3" i="5"/>
  <c r="IU3" i="5"/>
  <c r="IV3" i="5"/>
  <c r="IW3" i="5"/>
  <c r="L93" i="34"/>
  <c r="L94" i="34"/>
  <c r="L95" i="34"/>
  <c r="L96" i="34"/>
  <c r="L97" i="34"/>
  <c r="L124" i="34"/>
  <c r="L125" i="34"/>
  <c r="L87" i="5"/>
  <c r="L88" i="5"/>
  <c r="CH108" i="5"/>
  <c r="CK108" i="5"/>
  <c r="FS108" i="5"/>
  <c r="FT108" i="5"/>
  <c r="FU108" i="5"/>
  <c r="FV108" i="5"/>
  <c r="GG108" i="5"/>
  <c r="FX108" i="5"/>
  <c r="FZ108" i="5"/>
  <c r="GD108" i="5"/>
  <c r="GE108" i="5"/>
  <c r="GI108" i="5"/>
  <c r="GL108" i="5"/>
  <c r="GM108" i="5"/>
  <c r="GP108" i="5"/>
  <c r="GJ108" i="5"/>
  <c r="GN108" i="5"/>
  <c r="GO108" i="5"/>
  <c r="GQ108" i="5"/>
  <c r="GR108" i="5"/>
  <c r="GS108" i="5"/>
  <c r="GT108" i="5"/>
  <c r="GU108" i="5"/>
  <c r="GX108" i="5"/>
  <c r="GY108" i="5"/>
  <c r="GZ108" i="5"/>
  <c r="HA108" i="5"/>
  <c r="HB108" i="5"/>
  <c r="HC108" i="5"/>
  <c r="HD108" i="5"/>
  <c r="HE108" i="5"/>
  <c r="HG108" i="5"/>
  <c r="FP108" i="5"/>
  <c r="FQ108" i="5"/>
  <c r="FR108" i="5"/>
  <c r="GH108" i="5"/>
  <c r="FW108" i="5"/>
  <c r="FY108" i="5"/>
  <c r="GC108" i="5"/>
  <c r="GF108" i="5"/>
  <c r="HH108" i="5"/>
  <c r="HI108" i="5"/>
  <c r="HJ108" i="5"/>
  <c r="HK108" i="5"/>
  <c r="JH108" i="5"/>
  <c r="HM108" i="5"/>
  <c r="IE108" i="5"/>
  <c r="HT108" i="5"/>
  <c r="HZ108" i="5"/>
  <c r="IC108" i="5"/>
  <c r="AA111" i="5"/>
  <c r="AB111" i="5"/>
  <c r="AC111" i="5"/>
  <c r="AD111" i="5"/>
  <c r="AH111" i="5"/>
  <c r="AJ111" i="5"/>
  <c r="AL111" i="5"/>
  <c r="AM111" i="5"/>
  <c r="AT111" i="5"/>
  <c r="AU111" i="5"/>
  <c r="AX111" i="5"/>
  <c r="AS111" i="5"/>
  <c r="AV111" i="5"/>
  <c r="AW111" i="5"/>
  <c r="AY111" i="5"/>
  <c r="AZ111" i="5"/>
  <c r="BA111" i="5"/>
  <c r="BB111" i="5"/>
  <c r="BD111" i="5"/>
  <c r="BE111" i="5"/>
  <c r="BF111" i="5"/>
  <c r="BG111" i="5"/>
  <c r="BH111" i="5"/>
  <c r="BI111" i="5"/>
  <c r="CP108" i="5"/>
  <c r="CN108" i="5"/>
  <c r="CO108" i="5"/>
  <c r="Q137" i="34" l="1"/>
  <c r="Q117" i="30"/>
  <c r="H141" i="34"/>
  <c r="H121" i="30"/>
  <c r="R40" i="35"/>
  <c r="R39" i="35" s="1"/>
  <c r="R51" i="30"/>
  <c r="R66" i="34"/>
  <c r="R71" i="34"/>
  <c r="R55" i="30"/>
  <c r="R110" i="30"/>
  <c r="R138" i="34"/>
  <c r="R118" i="30"/>
  <c r="R143" i="34"/>
  <c r="R123" i="30"/>
  <c r="V83" i="34"/>
  <c r="V63" i="30"/>
  <c r="V113" i="30"/>
  <c r="V137" i="34"/>
  <c r="V117" i="30"/>
  <c r="H143" i="34"/>
  <c r="H123" i="30"/>
  <c r="S40" i="35"/>
  <c r="S39" i="35" s="1"/>
  <c r="S51" i="30"/>
  <c r="S66" i="34"/>
  <c r="P110" i="30"/>
  <c r="P71" i="34"/>
  <c r="P55" i="30"/>
  <c r="P138" i="34"/>
  <c r="P118" i="30"/>
  <c r="H144" i="34"/>
  <c r="H124" i="30"/>
  <c r="T142" i="34"/>
  <c r="T122" i="30"/>
  <c r="T40" i="35"/>
  <c r="T39" i="35" s="1"/>
  <c r="T66" i="34"/>
  <c r="T51" i="30"/>
  <c r="T55" i="30"/>
  <c r="T71" i="34"/>
  <c r="T110" i="30"/>
  <c r="T138" i="34"/>
  <c r="T118" i="30"/>
  <c r="T143" i="34"/>
  <c r="T123" i="30"/>
  <c r="Q126" i="34"/>
  <c r="Q106" i="30"/>
  <c r="Q110" i="30"/>
  <c r="Q71" i="34"/>
  <c r="Q55" i="30"/>
  <c r="Q138" i="34"/>
  <c r="Q118" i="30"/>
  <c r="H145" i="34"/>
  <c r="H125" i="30"/>
  <c r="T83" i="34"/>
  <c r="T63" i="30"/>
  <c r="T113" i="30"/>
  <c r="P126" i="34"/>
  <c r="P106" i="30"/>
  <c r="R34" i="34"/>
  <c r="R27" i="30"/>
  <c r="R73" i="34"/>
  <c r="R72" i="34" s="1"/>
  <c r="R57" i="30"/>
  <c r="R56" i="30" s="1"/>
  <c r="R111" i="30"/>
  <c r="R135" i="34"/>
  <c r="R115" i="30"/>
  <c r="R64" i="34"/>
  <c r="R49" i="30"/>
  <c r="R139" i="34"/>
  <c r="R119" i="30"/>
  <c r="R144" i="34"/>
  <c r="R124" i="30"/>
  <c r="V126" i="34"/>
  <c r="V106" i="30"/>
  <c r="V55" i="30"/>
  <c r="V110" i="30"/>
  <c r="V71" i="34"/>
  <c r="V138" i="34"/>
  <c r="V118" i="30"/>
  <c r="H146" i="34"/>
  <c r="H126" i="30"/>
  <c r="S34" i="34"/>
  <c r="S27" i="30"/>
  <c r="S73" i="34"/>
  <c r="S72" i="34" s="1"/>
  <c r="S57" i="30"/>
  <c r="S56" i="30" s="1"/>
  <c r="S111" i="30"/>
  <c r="S135" i="34"/>
  <c r="S115" i="30"/>
  <c r="S49" i="30"/>
  <c r="S64" i="34"/>
  <c r="S139" i="34"/>
  <c r="S119" i="30"/>
  <c r="S144" i="34"/>
  <c r="S124" i="30"/>
  <c r="V27" i="30"/>
  <c r="V34" i="34"/>
  <c r="P127" i="34"/>
  <c r="P107" i="30"/>
  <c r="P111" i="30"/>
  <c r="P73" i="34"/>
  <c r="P72" i="34" s="1"/>
  <c r="P57" i="30"/>
  <c r="P56" i="30" s="1"/>
  <c r="P139" i="34"/>
  <c r="P119" i="30"/>
  <c r="S143" i="34"/>
  <c r="S123" i="30"/>
  <c r="V40" i="35"/>
  <c r="V39" i="35" s="1"/>
  <c r="V66" i="34"/>
  <c r="V51" i="30"/>
  <c r="T27" i="30"/>
  <c r="T34" i="34"/>
  <c r="T57" i="30"/>
  <c r="T56" i="30" s="1"/>
  <c r="T73" i="34"/>
  <c r="T72" i="34" s="1"/>
  <c r="T111" i="30"/>
  <c r="T144" i="34"/>
  <c r="T124" i="30"/>
  <c r="P20" i="30"/>
  <c r="P27" i="34"/>
  <c r="Q127" i="34"/>
  <c r="Q107" i="30"/>
  <c r="Q73" i="34"/>
  <c r="Q72" i="34" s="1"/>
  <c r="Q111" i="30"/>
  <c r="Q57" i="30"/>
  <c r="Q56" i="30" s="1"/>
  <c r="Q139" i="34"/>
  <c r="Q119" i="30"/>
  <c r="T22" i="30"/>
  <c r="T21" i="30" s="1"/>
  <c r="T29" i="34"/>
  <c r="T28" i="34" s="1"/>
  <c r="T135" i="34"/>
  <c r="T115" i="30"/>
  <c r="T49" i="30"/>
  <c r="T64" i="34"/>
  <c r="R19" i="34"/>
  <c r="R15" i="30"/>
  <c r="R27" i="34"/>
  <c r="R20" i="30"/>
  <c r="R35" i="34"/>
  <c r="R28" i="30"/>
  <c r="R60" i="30"/>
  <c r="R59" i="30" s="1"/>
  <c r="R112" i="30"/>
  <c r="R78" i="34"/>
  <c r="R77" i="34" s="1"/>
  <c r="R136" i="34"/>
  <c r="R84" i="34"/>
  <c r="R64" i="30"/>
  <c r="R116" i="30"/>
  <c r="R141" i="34"/>
  <c r="R121" i="30"/>
  <c r="R145" i="34"/>
  <c r="R125" i="30"/>
  <c r="Q20" i="30"/>
  <c r="Q27" i="34"/>
  <c r="V127" i="34"/>
  <c r="V107" i="30"/>
  <c r="V57" i="30"/>
  <c r="V56" i="30" s="1"/>
  <c r="V111" i="30"/>
  <c r="V73" i="34"/>
  <c r="V72" i="34" s="1"/>
  <c r="V139" i="34"/>
  <c r="V119" i="30"/>
  <c r="S71" i="34"/>
  <c r="S55" i="30"/>
  <c r="S110" i="30"/>
  <c r="S138" i="34"/>
  <c r="S118" i="30"/>
  <c r="T139" i="34"/>
  <c r="T119" i="30"/>
  <c r="S19" i="34"/>
  <c r="S15" i="30"/>
  <c r="S27" i="34"/>
  <c r="S20" i="30"/>
  <c r="S28" i="30"/>
  <c r="S35" i="34"/>
  <c r="S60" i="30"/>
  <c r="S59" i="30" s="1"/>
  <c r="S78" i="34"/>
  <c r="S77" i="34" s="1"/>
  <c r="S112" i="30"/>
  <c r="S136" i="34"/>
  <c r="S64" i="30"/>
  <c r="S84" i="34"/>
  <c r="S116" i="30"/>
  <c r="S141" i="34"/>
  <c r="S121" i="30"/>
  <c r="S145" i="34"/>
  <c r="S125" i="30"/>
  <c r="V27" i="34"/>
  <c r="V20" i="30"/>
  <c r="V35" i="34"/>
  <c r="V28" i="30"/>
  <c r="O140" i="34"/>
  <c r="O120" i="30"/>
  <c r="T137" i="34"/>
  <c r="T117" i="30"/>
  <c r="T19" i="34"/>
  <c r="T15" i="30"/>
  <c r="T20" i="30"/>
  <c r="T27" i="34"/>
  <c r="T28" i="30"/>
  <c r="T35" i="34"/>
  <c r="T60" i="30"/>
  <c r="T59" i="30" s="1"/>
  <c r="T112" i="30"/>
  <c r="T78" i="34"/>
  <c r="T77" i="34" s="1"/>
  <c r="T136" i="34"/>
  <c r="T64" i="30"/>
  <c r="T84" i="34"/>
  <c r="T116" i="30"/>
  <c r="T141" i="34"/>
  <c r="T121" i="30"/>
  <c r="T145" i="34"/>
  <c r="T125" i="30"/>
  <c r="V47" i="30"/>
  <c r="V33" i="34"/>
  <c r="V26" i="30"/>
  <c r="P140" i="34"/>
  <c r="P120" i="30"/>
  <c r="T146" i="34"/>
  <c r="T126" i="30"/>
  <c r="T7" i="34"/>
  <c r="T6" i="34" s="1"/>
  <c r="T7" i="30"/>
  <c r="T6" i="30" s="1"/>
  <c r="R22" i="30"/>
  <c r="R21" i="30" s="1"/>
  <c r="R29" i="34"/>
  <c r="R28" i="34" s="1"/>
  <c r="R113" i="30"/>
  <c r="R83" i="34"/>
  <c r="R63" i="30"/>
  <c r="R137" i="34"/>
  <c r="R117" i="30"/>
  <c r="R142" i="34"/>
  <c r="R122" i="30"/>
  <c r="R146" i="34"/>
  <c r="R126" i="30"/>
  <c r="T140" i="34"/>
  <c r="T120" i="30"/>
  <c r="V128" i="34"/>
  <c r="V108" i="30"/>
  <c r="V112" i="30"/>
  <c r="V60" i="30"/>
  <c r="V59" i="30" s="1"/>
  <c r="V78" i="34"/>
  <c r="V77" i="34" s="1"/>
  <c r="V136" i="34"/>
  <c r="V64" i="30"/>
  <c r="V116" i="30"/>
  <c r="V84" i="34"/>
  <c r="Q140" i="34"/>
  <c r="Q120" i="30"/>
  <c r="R140" i="34"/>
  <c r="R120" i="30"/>
  <c r="S22" i="30"/>
  <c r="S21" i="30" s="1"/>
  <c r="S29" i="34"/>
  <c r="S28" i="34" s="1"/>
  <c r="S83" i="34"/>
  <c r="S113" i="30"/>
  <c r="S63" i="30"/>
  <c r="S137" i="34"/>
  <c r="S117" i="30"/>
  <c r="S142" i="34"/>
  <c r="S122" i="30"/>
  <c r="S146" i="34"/>
  <c r="S126" i="30"/>
  <c r="S140" i="34"/>
  <c r="S120" i="30"/>
  <c r="V29" i="34"/>
  <c r="V22" i="30"/>
  <c r="V21" i="30" s="1"/>
  <c r="P137" i="34"/>
  <c r="P117" i="30"/>
  <c r="V140" i="34"/>
  <c r="V120" i="30"/>
  <c r="P28" i="30"/>
  <c r="P35" i="34"/>
  <c r="Q28" i="30"/>
  <c r="Q35" i="34"/>
  <c r="R21" i="34"/>
  <c r="R20" i="34" s="1"/>
  <c r="R17" i="30"/>
  <c r="R16" i="30" s="1"/>
  <c r="S21" i="34"/>
  <c r="S20" i="34" s="1"/>
  <c r="S17" i="30"/>
  <c r="S16" i="30" s="1"/>
  <c r="T21" i="34"/>
  <c r="T20" i="34" s="1"/>
  <c r="T17" i="30"/>
  <c r="T16" i="30" s="1"/>
  <c r="V135" i="34"/>
  <c r="V115" i="30"/>
  <c r="V49" i="30"/>
  <c r="V64" i="34"/>
  <c r="V129" i="34"/>
  <c r="V68" i="34"/>
  <c r="V67" i="34" s="1"/>
  <c r="V53" i="30"/>
  <c r="V52" i="30" s="1"/>
  <c r="V109" i="30"/>
  <c r="V15" i="30"/>
  <c r="V19" i="34"/>
  <c r="J126" i="34"/>
  <c r="J106" i="30"/>
  <c r="P136" i="34"/>
  <c r="P64" i="30"/>
  <c r="P116" i="30"/>
  <c r="P84" i="34"/>
  <c r="Q136" i="34"/>
  <c r="Q84" i="34"/>
  <c r="Q64" i="30"/>
  <c r="Q116" i="30"/>
  <c r="P135" i="34"/>
  <c r="P115" i="30"/>
  <c r="P64" i="34"/>
  <c r="P49" i="30"/>
  <c r="Q135" i="34"/>
  <c r="Q49" i="30"/>
  <c r="Q64" i="34"/>
  <c r="Q115" i="30"/>
  <c r="Q113" i="30"/>
  <c r="Q83" i="34"/>
  <c r="Q63" i="30"/>
  <c r="P113" i="30"/>
  <c r="P63" i="30"/>
  <c r="P83" i="34"/>
  <c r="P78" i="34"/>
  <c r="P77" i="34" s="1"/>
  <c r="P112" i="30"/>
  <c r="P60" i="30"/>
  <c r="P59" i="30" s="1"/>
  <c r="Q112" i="30"/>
  <c r="Q78" i="34"/>
  <c r="Q77" i="34" s="1"/>
  <c r="Q60" i="30"/>
  <c r="Q59" i="30" s="1"/>
  <c r="Q129" i="34"/>
  <c r="Q109" i="30"/>
  <c r="Q68" i="34"/>
  <c r="Q67" i="34" s="1"/>
  <c r="Q53" i="30"/>
  <c r="Q52" i="30" s="1"/>
  <c r="P129" i="34"/>
  <c r="P53" i="30"/>
  <c r="P52" i="30" s="1"/>
  <c r="P68" i="34"/>
  <c r="P67" i="34" s="1"/>
  <c r="P109" i="30"/>
  <c r="P128" i="34"/>
  <c r="P108" i="30"/>
  <c r="Q128" i="34"/>
  <c r="Q108" i="30"/>
  <c r="Q27" i="30"/>
  <c r="Q34" i="34"/>
  <c r="P34" i="34"/>
  <c r="P27" i="30"/>
  <c r="P40" i="35"/>
  <c r="P39" i="35" s="1"/>
  <c r="P51" i="30"/>
  <c r="P66" i="34"/>
  <c r="Q40" i="35"/>
  <c r="Q39" i="35" s="1"/>
  <c r="Q51" i="30"/>
  <c r="Q66" i="34"/>
  <c r="P29" i="34"/>
  <c r="P22" i="30"/>
  <c r="P21" i="30" s="1"/>
  <c r="Q22" i="30"/>
  <c r="Q21" i="30" s="1"/>
  <c r="Q29" i="34"/>
  <c r="P15" i="30"/>
  <c r="P19" i="34"/>
  <c r="Q15" i="30"/>
  <c r="Q19" i="34"/>
  <c r="L127" i="34"/>
  <c r="L107" i="30"/>
  <c r="L126" i="34"/>
  <c r="L106" i="30"/>
  <c r="S36" i="35"/>
  <c r="S35" i="35" s="1"/>
  <c r="T36" i="35"/>
  <c r="T35" i="35" s="1"/>
  <c r="V33" i="35"/>
  <c r="V32" i="35" s="1"/>
  <c r="R33" i="35"/>
  <c r="R32" i="35" s="1"/>
  <c r="S33" i="35"/>
  <c r="S32" i="35" s="1"/>
  <c r="T33" i="35"/>
  <c r="T32" i="35" s="1"/>
  <c r="V36" i="35"/>
  <c r="V35" i="35" s="1"/>
  <c r="P33" i="35"/>
  <c r="P32" i="35" s="1"/>
  <c r="Q33" i="35"/>
  <c r="Q32" i="35" s="1"/>
  <c r="P36" i="35"/>
  <c r="P35" i="35" s="1"/>
  <c r="Q36" i="35"/>
  <c r="Q35" i="35" s="1"/>
  <c r="P29" i="35"/>
  <c r="P28" i="35" s="1"/>
  <c r="P21" i="34"/>
  <c r="P20" i="34" s="1"/>
  <c r="Q29" i="35"/>
  <c r="Q28" i="35" s="1"/>
  <c r="Q21" i="34"/>
  <c r="Q20" i="34" s="1"/>
  <c r="V29" i="35"/>
  <c r="V28" i="35" s="1"/>
  <c r="V21" i="34"/>
  <c r="V20" i="34" s="1"/>
  <c r="V62" i="34"/>
  <c r="V28" i="34"/>
  <c r="K22" i="5"/>
  <c r="K23" i="5"/>
  <c r="K24" i="5"/>
  <c r="K67" i="30" s="1"/>
  <c r="K25" i="5"/>
  <c r="K26" i="5"/>
  <c r="K27" i="5"/>
  <c r="K28" i="5"/>
  <c r="K29" i="5"/>
  <c r="K30" i="5"/>
  <c r="K31" i="5"/>
  <c r="K74" i="30" s="1"/>
  <c r="K32" i="5"/>
  <c r="K75" i="30" s="1"/>
  <c r="K33" i="5"/>
  <c r="K76" i="30" s="1"/>
  <c r="K34" i="5"/>
  <c r="K35" i="5"/>
  <c r="K37" i="5"/>
  <c r="K38" i="5"/>
  <c r="K39" i="5"/>
  <c r="K40" i="5"/>
  <c r="K41" i="5"/>
  <c r="K67" i="5"/>
  <c r="K86" i="30" s="1"/>
  <c r="K70" i="5"/>
  <c r="K71" i="5"/>
  <c r="K72" i="5"/>
  <c r="K91" i="30" s="1"/>
  <c r="K73" i="5"/>
  <c r="K92" i="30" s="1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21" i="5"/>
  <c r="K69" i="5"/>
  <c r="K68" i="5"/>
  <c r="K66" i="5"/>
  <c r="K36" i="5"/>
  <c r="K101" i="5"/>
  <c r="K20" i="5"/>
  <c r="K19" i="5"/>
  <c r="K100" i="5"/>
  <c r="K17" i="5"/>
  <c r="V104" i="35"/>
  <c r="V103" i="35" s="1"/>
  <c r="V104" i="34"/>
  <c r="V156" i="35"/>
  <c r="V155" i="35" s="1"/>
  <c r="V132" i="34"/>
  <c r="V98" i="35"/>
  <c r="V97" i="35" s="1"/>
  <c r="V101" i="34"/>
  <c r="V43" i="35"/>
  <c r="V42" i="35" s="1"/>
  <c r="V36" i="34"/>
  <c r="V159" i="35"/>
  <c r="V158" i="35" s="1"/>
  <c r="V133" i="34"/>
  <c r="V107" i="35"/>
  <c r="V106" i="35" s="1"/>
  <c r="V105" i="34"/>
  <c r="V79" i="35"/>
  <c r="V98" i="34"/>
  <c r="V110" i="35"/>
  <c r="V109" i="35" s="1"/>
  <c r="V106" i="34"/>
  <c r="V49" i="35"/>
  <c r="V48" i="35" s="1"/>
  <c r="V162" i="35"/>
  <c r="V161" i="35" s="1"/>
  <c r="V134" i="34"/>
  <c r="V149" i="35"/>
  <c r="V148" i="35" s="1"/>
  <c r="V130" i="34"/>
  <c r="V95" i="35"/>
  <c r="V94" i="35" s="1"/>
  <c r="V100" i="34"/>
  <c r="V90" i="35"/>
  <c r="V89" i="35" s="1"/>
  <c r="V99" i="34"/>
  <c r="V101" i="35"/>
  <c r="V100" i="35" s="1"/>
  <c r="V103" i="34"/>
  <c r="V152" i="35"/>
  <c r="V151" i="35" s="1"/>
  <c r="V131" i="34"/>
  <c r="S159" i="35"/>
  <c r="S158" i="35" s="1"/>
  <c r="S133" i="34"/>
  <c r="T107" i="35"/>
  <c r="T106" i="35" s="1"/>
  <c r="T105" i="34"/>
  <c r="T152" i="35"/>
  <c r="T151" i="35" s="1"/>
  <c r="T131" i="34"/>
  <c r="T159" i="35"/>
  <c r="T158" i="35" s="1"/>
  <c r="T133" i="34"/>
  <c r="R43" i="35"/>
  <c r="R42" i="35" s="1"/>
  <c r="R36" i="34"/>
  <c r="R90" i="35"/>
  <c r="R89" i="35" s="1"/>
  <c r="R99" i="34"/>
  <c r="R98" i="35"/>
  <c r="R97" i="35" s="1"/>
  <c r="R101" i="34"/>
  <c r="R101" i="35"/>
  <c r="R100" i="35" s="1"/>
  <c r="R103" i="34"/>
  <c r="S107" i="35"/>
  <c r="S106" i="35" s="1"/>
  <c r="S105" i="34"/>
  <c r="S43" i="35"/>
  <c r="S42" i="35" s="1"/>
  <c r="S36" i="34"/>
  <c r="S90" i="35"/>
  <c r="S89" i="35" s="1"/>
  <c r="S99" i="34"/>
  <c r="S98" i="35"/>
  <c r="S97" i="35" s="1"/>
  <c r="S101" i="34"/>
  <c r="S101" i="35"/>
  <c r="S100" i="35" s="1"/>
  <c r="S103" i="34"/>
  <c r="S152" i="35"/>
  <c r="S151" i="35" s="1"/>
  <c r="S131" i="34"/>
  <c r="T43" i="35"/>
  <c r="T42" i="35" s="1"/>
  <c r="T36" i="34"/>
  <c r="T90" i="35"/>
  <c r="T89" i="35" s="1"/>
  <c r="T99" i="34"/>
  <c r="T98" i="35"/>
  <c r="T97" i="35" s="1"/>
  <c r="T101" i="34"/>
  <c r="T101" i="35"/>
  <c r="T100" i="35" s="1"/>
  <c r="T103" i="34"/>
  <c r="R110" i="35"/>
  <c r="R109" i="35" s="1"/>
  <c r="R106" i="34"/>
  <c r="R149" i="35"/>
  <c r="R148" i="35" s="1"/>
  <c r="R130" i="34"/>
  <c r="R156" i="35"/>
  <c r="R155" i="35" s="1"/>
  <c r="R132" i="34"/>
  <c r="R162" i="35"/>
  <c r="R161" i="35" s="1"/>
  <c r="R134" i="34"/>
  <c r="S110" i="35"/>
  <c r="S109" i="35" s="1"/>
  <c r="S106" i="34"/>
  <c r="S149" i="35"/>
  <c r="S148" i="35" s="1"/>
  <c r="S130" i="34"/>
  <c r="S156" i="35"/>
  <c r="S155" i="35" s="1"/>
  <c r="S132" i="34"/>
  <c r="S162" i="35"/>
  <c r="S161" i="35" s="1"/>
  <c r="S134" i="34"/>
  <c r="T110" i="35"/>
  <c r="T109" i="35" s="1"/>
  <c r="T106" i="34"/>
  <c r="T149" i="35"/>
  <c r="T148" i="35" s="1"/>
  <c r="T130" i="34"/>
  <c r="T156" i="35"/>
  <c r="T155" i="35" s="1"/>
  <c r="T132" i="34"/>
  <c r="T162" i="35"/>
  <c r="T161" i="35" s="1"/>
  <c r="T134" i="34"/>
  <c r="R49" i="35"/>
  <c r="R48" i="35" s="1"/>
  <c r="R79" i="35"/>
  <c r="R98" i="34"/>
  <c r="R95" i="35"/>
  <c r="R94" i="35" s="1"/>
  <c r="R100" i="34"/>
  <c r="R104" i="35"/>
  <c r="R103" i="35" s="1"/>
  <c r="R104" i="34"/>
  <c r="S49" i="35"/>
  <c r="S48" i="35" s="1"/>
  <c r="S79" i="35"/>
  <c r="S98" i="34"/>
  <c r="S95" i="35"/>
  <c r="S94" i="35" s="1"/>
  <c r="S100" i="34"/>
  <c r="S104" i="35"/>
  <c r="S103" i="35" s="1"/>
  <c r="S104" i="34"/>
  <c r="T49" i="35"/>
  <c r="T48" i="35" s="1"/>
  <c r="T79" i="35"/>
  <c r="T98" i="34"/>
  <c r="T95" i="35"/>
  <c r="T94" i="35" s="1"/>
  <c r="T100" i="34"/>
  <c r="T104" i="35"/>
  <c r="T103" i="35" s="1"/>
  <c r="T104" i="34"/>
  <c r="R107" i="35"/>
  <c r="R106" i="35" s="1"/>
  <c r="R105" i="34"/>
  <c r="R152" i="35"/>
  <c r="R151" i="35" s="1"/>
  <c r="R131" i="34"/>
  <c r="R159" i="35"/>
  <c r="R158" i="35" s="1"/>
  <c r="R133" i="34"/>
  <c r="P98" i="35"/>
  <c r="P97" i="35" s="1"/>
  <c r="P101" i="34"/>
  <c r="P107" i="35"/>
  <c r="P106" i="35" s="1"/>
  <c r="P105" i="34"/>
  <c r="P43" i="35"/>
  <c r="P42" i="35" s="1"/>
  <c r="P36" i="34"/>
  <c r="Q98" i="35"/>
  <c r="Q97" i="35" s="1"/>
  <c r="Q101" i="34"/>
  <c r="Q107" i="35"/>
  <c r="Q106" i="35" s="1"/>
  <c r="Q105" i="34"/>
  <c r="P159" i="35"/>
  <c r="P158" i="35" s="1"/>
  <c r="P133" i="34"/>
  <c r="Q43" i="35"/>
  <c r="Q42" i="35" s="1"/>
  <c r="Q36" i="34"/>
  <c r="Q159" i="35"/>
  <c r="Q158" i="35" s="1"/>
  <c r="Q133" i="34"/>
  <c r="P79" i="35"/>
  <c r="P98" i="34"/>
  <c r="P110" i="35"/>
  <c r="P109" i="35" s="1"/>
  <c r="P106" i="34"/>
  <c r="P49" i="35"/>
  <c r="P48" i="35" s="1"/>
  <c r="Q79" i="35"/>
  <c r="Q98" i="34"/>
  <c r="Q110" i="35"/>
  <c r="Q109" i="35" s="1"/>
  <c r="Q106" i="34"/>
  <c r="P149" i="35"/>
  <c r="P148" i="35" s="1"/>
  <c r="P130" i="34"/>
  <c r="P162" i="35"/>
  <c r="P161" i="35" s="1"/>
  <c r="P134" i="34"/>
  <c r="Q156" i="35"/>
  <c r="Q155" i="35" s="1"/>
  <c r="Q132" i="34"/>
  <c r="Q49" i="35"/>
  <c r="Q48" i="35" s="1"/>
  <c r="Q149" i="35"/>
  <c r="Q148" i="35" s="1"/>
  <c r="Q130" i="34"/>
  <c r="Q162" i="35"/>
  <c r="Q161" i="35" s="1"/>
  <c r="Q134" i="34"/>
  <c r="P90" i="35"/>
  <c r="P89" i="35" s="1"/>
  <c r="P99" i="34"/>
  <c r="P101" i="35"/>
  <c r="P100" i="35" s="1"/>
  <c r="P103" i="34"/>
  <c r="Q90" i="35"/>
  <c r="Q89" i="35" s="1"/>
  <c r="Q99" i="34"/>
  <c r="Q101" i="35"/>
  <c r="Q100" i="35" s="1"/>
  <c r="Q103" i="34"/>
  <c r="P152" i="35"/>
  <c r="P151" i="35" s="1"/>
  <c r="P131" i="34"/>
  <c r="Q152" i="35"/>
  <c r="Q151" i="35" s="1"/>
  <c r="Q131" i="34"/>
  <c r="P95" i="35"/>
  <c r="P94" i="35" s="1"/>
  <c r="P100" i="34"/>
  <c r="P104" i="35"/>
  <c r="P103" i="35" s="1"/>
  <c r="P104" i="34"/>
  <c r="Q95" i="35"/>
  <c r="Q94" i="35" s="1"/>
  <c r="Q100" i="34"/>
  <c r="Q104" i="35"/>
  <c r="Q103" i="35" s="1"/>
  <c r="Q104" i="34"/>
  <c r="P156" i="35"/>
  <c r="P155" i="35" s="1"/>
  <c r="P132" i="34"/>
  <c r="Q116" i="35"/>
  <c r="V164" i="35"/>
  <c r="R113" i="35"/>
  <c r="S164" i="35"/>
  <c r="P115" i="35"/>
  <c r="V116" i="35"/>
  <c r="P17" i="35"/>
  <c r="P16" i="35" s="1"/>
  <c r="P7" i="34"/>
  <c r="P6" i="34" s="1"/>
  <c r="P114" i="35"/>
  <c r="V115" i="35"/>
  <c r="T164" i="35"/>
  <c r="T12" i="35"/>
  <c r="T5" i="35" s="1"/>
  <c r="T17" i="35"/>
  <c r="T16" i="35" s="1"/>
  <c r="T30" i="35"/>
  <c r="T29" i="35"/>
  <c r="Q7" i="34"/>
  <c r="Q6" i="34" s="1"/>
  <c r="Q17" i="35"/>
  <c r="Q16" i="35" s="1"/>
  <c r="Q114" i="35"/>
  <c r="V6" i="35"/>
  <c r="V5" i="35" s="1"/>
  <c r="V5" i="34"/>
  <c r="R115" i="35"/>
  <c r="V17" i="35"/>
  <c r="V16" i="35" s="1"/>
  <c r="V7" i="34"/>
  <c r="V6" i="34" s="1"/>
  <c r="P113" i="35"/>
  <c r="V114" i="35"/>
  <c r="R7" i="34"/>
  <c r="R6" i="34" s="1"/>
  <c r="R17" i="35"/>
  <c r="R16" i="35" s="1"/>
  <c r="S115" i="35"/>
  <c r="Q113" i="35"/>
  <c r="S7" i="34"/>
  <c r="S6" i="34" s="1"/>
  <c r="S12" i="35"/>
  <c r="S5" i="35" s="1"/>
  <c r="S17" i="35"/>
  <c r="S16" i="35" s="1"/>
  <c r="K18" i="5"/>
  <c r="T115" i="35"/>
  <c r="V113" i="35"/>
  <c r="R164" i="35"/>
  <c r="S30" i="35"/>
  <c r="S29" i="35"/>
  <c r="T113" i="35"/>
  <c r="R165" i="35"/>
  <c r="P165" i="35"/>
  <c r="R30" i="35"/>
  <c r="R29" i="35"/>
  <c r="S113" i="35"/>
  <c r="R114" i="35"/>
  <c r="S165" i="35"/>
  <c r="Q165" i="35"/>
  <c r="S114" i="35"/>
  <c r="T165" i="35"/>
  <c r="P164" i="35"/>
  <c r="V165" i="35"/>
  <c r="R36" i="35"/>
  <c r="R35" i="35" s="1"/>
  <c r="Q115" i="35"/>
  <c r="T114" i="35"/>
  <c r="P116" i="35"/>
  <c r="Q164" i="35"/>
  <c r="J90" i="34"/>
  <c r="J93" i="5"/>
  <c r="J115" i="34"/>
  <c r="J120" i="34"/>
  <c r="J99" i="5"/>
  <c r="N110" i="34"/>
  <c r="H44" i="26"/>
  <c r="J108" i="34"/>
  <c r="J113" i="34"/>
  <c r="N118" i="34"/>
  <c r="N87" i="5"/>
  <c r="J97" i="5"/>
  <c r="J96" i="5"/>
  <c r="J107" i="34"/>
  <c r="J117" i="34"/>
  <c r="J90" i="5"/>
  <c r="J89" i="34"/>
  <c r="J92" i="5"/>
  <c r="J95" i="5"/>
  <c r="J105" i="34"/>
  <c r="J7" i="5"/>
  <c r="J106" i="34"/>
  <c r="J110" i="34"/>
  <c r="J112" i="34"/>
  <c r="J118" i="34"/>
  <c r="J124" i="34"/>
  <c r="J91" i="5"/>
  <c r="J119" i="34"/>
  <c r="J116" i="34"/>
  <c r="J122" i="34"/>
  <c r="J89" i="5"/>
  <c r="J111" i="34"/>
  <c r="D53" i="27"/>
  <c r="J88" i="5"/>
  <c r="J94" i="34"/>
  <c r="J88" i="34"/>
  <c r="J95" i="34"/>
  <c r="H50" i="25"/>
  <c r="J96" i="34"/>
  <c r="J97" i="34"/>
  <c r="J109" i="34"/>
  <c r="J121" i="34"/>
  <c r="J125" i="34"/>
  <c r="J92" i="34"/>
  <c r="J93" i="34"/>
  <c r="J94" i="5"/>
  <c r="J87" i="34"/>
  <c r="J86" i="34"/>
  <c r="J98" i="34"/>
  <c r="N116" i="34"/>
  <c r="N89" i="5"/>
  <c r="N107" i="34"/>
  <c r="N119" i="34"/>
  <c r="N88" i="5"/>
  <c r="N117" i="34"/>
  <c r="N125" i="34"/>
  <c r="N90" i="5"/>
  <c r="N93" i="5"/>
  <c r="H45" i="25"/>
  <c r="H42" i="25"/>
  <c r="A40" i="28"/>
  <c r="A40" i="27"/>
  <c r="A40" i="26"/>
  <c r="A39" i="26"/>
  <c r="A39" i="28"/>
  <c r="A39" i="27"/>
  <c r="A38" i="23"/>
  <c r="A38" i="28"/>
  <c r="A38" i="27"/>
  <c r="H47" i="26"/>
  <c r="H42" i="28"/>
  <c r="H41" i="28"/>
  <c r="H49" i="25"/>
  <c r="J53" i="27"/>
  <c r="F53" i="27"/>
  <c r="C56" i="23"/>
  <c r="E56" i="23"/>
  <c r="B53" i="27"/>
  <c r="DW2" i="5"/>
  <c r="DU2" i="5"/>
  <c r="EH3" i="5"/>
  <c r="DV2" i="5"/>
  <c r="DV3" i="5"/>
  <c r="EE3" i="5"/>
  <c r="N121" i="34"/>
  <c r="N122" i="34"/>
  <c r="N95" i="34"/>
  <c r="N97" i="34"/>
  <c r="N111" i="34"/>
  <c r="N112" i="34"/>
  <c r="N113" i="34"/>
  <c r="N114" i="34"/>
  <c r="N115" i="34"/>
  <c r="N120" i="34"/>
  <c r="N123" i="34"/>
  <c r="U97" i="5"/>
  <c r="U89" i="34"/>
  <c r="N124" i="34"/>
  <c r="N92" i="5"/>
  <c r="N108" i="34"/>
  <c r="N109" i="34"/>
  <c r="N99" i="5"/>
  <c r="N100" i="5"/>
  <c r="A45" i="28"/>
  <c r="N10" i="5"/>
  <c r="N14" i="5"/>
  <c r="N12" i="5"/>
  <c r="N98" i="5"/>
  <c r="N91" i="5"/>
  <c r="G56" i="23"/>
  <c r="N85" i="34"/>
  <c r="N89" i="34"/>
  <c r="N87" i="34"/>
  <c r="N97" i="5"/>
  <c r="N94" i="5"/>
  <c r="N96" i="5"/>
  <c r="J6" i="5"/>
  <c r="J7" i="30" s="1"/>
  <c r="J6" i="30" s="1"/>
  <c r="J14" i="5"/>
  <c r="A47" i="23"/>
  <c r="K92" i="5"/>
  <c r="N91" i="34"/>
  <c r="A49" i="27"/>
  <c r="N94" i="34"/>
  <c r="N86" i="34"/>
  <c r="N88" i="34"/>
  <c r="N90" i="34"/>
  <c r="A39" i="23"/>
  <c r="U8" i="5"/>
  <c r="U85" i="34"/>
  <c r="U90" i="34"/>
  <c r="U92" i="34"/>
  <c r="U93" i="34"/>
  <c r="U95" i="34"/>
  <c r="U96" i="34"/>
  <c r="U102" i="34"/>
  <c r="U107" i="34"/>
  <c r="U92" i="5"/>
  <c r="U93" i="5"/>
  <c r="U94" i="5"/>
  <c r="U95" i="5"/>
  <c r="U114" i="30" s="1"/>
  <c r="U105" i="5"/>
  <c r="N9" i="5"/>
  <c r="N15" i="5"/>
  <c r="N99" i="34"/>
  <c r="N102" i="34"/>
  <c r="N103" i="34"/>
  <c r="N8" i="5"/>
  <c r="J99" i="34"/>
  <c r="N13" i="5"/>
  <c r="K7" i="5"/>
  <c r="K91" i="5"/>
  <c r="K6" i="5"/>
  <c r="K7" i="30" s="1"/>
  <c r="K6" i="30" s="1"/>
  <c r="K95" i="5"/>
  <c r="K114" i="30" s="1"/>
  <c r="K89" i="5"/>
  <c r="K94" i="5"/>
  <c r="K96" i="5"/>
  <c r="K15" i="5"/>
  <c r="A43" i="23"/>
  <c r="A42" i="23"/>
  <c r="A42" i="28"/>
  <c r="DU3" i="5"/>
  <c r="K5" i="5"/>
  <c r="K5" i="30" s="1"/>
  <c r="K93" i="5"/>
  <c r="K88" i="5"/>
  <c r="K99" i="5"/>
  <c r="K9" i="5"/>
  <c r="K90" i="5"/>
  <c r="K98" i="5"/>
  <c r="K97" i="5"/>
  <c r="K87" i="5"/>
  <c r="U107" i="5"/>
  <c r="U10" i="5"/>
  <c r="U5" i="5"/>
  <c r="A43" i="26"/>
  <c r="U103" i="5"/>
  <c r="U104" i="5"/>
  <c r="U106" i="5"/>
  <c r="B56" i="17"/>
  <c r="A46" i="23"/>
  <c r="A41" i="26"/>
  <c r="A44" i="26"/>
  <c r="U91" i="5"/>
  <c r="HL108" i="5"/>
  <c r="V108" i="5" s="1"/>
  <c r="J10" i="5"/>
  <c r="U101" i="5"/>
  <c r="A44" i="28"/>
  <c r="N7" i="5"/>
  <c r="A42" i="26"/>
  <c r="A45" i="26"/>
  <c r="A40" i="23"/>
  <c r="A45" i="23"/>
  <c r="A43" i="28"/>
  <c r="A47" i="28"/>
  <c r="H48" i="25"/>
  <c r="H50" i="28"/>
  <c r="H47" i="28"/>
  <c r="H45" i="28"/>
  <c r="H50" i="26"/>
  <c r="U108" i="34"/>
  <c r="U109" i="34"/>
  <c r="FM108" i="5"/>
  <c r="FO108" i="5"/>
  <c r="C56" i="17"/>
  <c r="N53" i="17"/>
  <c r="E53" i="17" s="1"/>
  <c r="G56" i="17"/>
  <c r="F56" i="17"/>
  <c r="K10" i="5"/>
  <c r="J5" i="5"/>
  <c r="J5" i="30" s="1"/>
  <c r="R108" i="5"/>
  <c r="N92" i="34"/>
  <c r="N93" i="34"/>
  <c r="U97" i="34"/>
  <c r="J91" i="34"/>
  <c r="U9" i="5"/>
  <c r="N5" i="30"/>
  <c r="U100" i="5"/>
  <c r="U98" i="5"/>
  <c r="U99" i="5"/>
  <c r="U102" i="5"/>
  <c r="U91" i="34"/>
  <c r="H53" i="27"/>
  <c r="U7" i="5"/>
  <c r="U13" i="5"/>
  <c r="N96" i="34"/>
  <c r="N95" i="5"/>
  <c r="N114" i="30" s="1"/>
  <c r="H49" i="28"/>
  <c r="H48" i="28"/>
  <c r="H46" i="28"/>
  <c r="H42" i="26"/>
  <c r="H41" i="26"/>
  <c r="H43" i="25"/>
  <c r="H41" i="25"/>
  <c r="A46" i="27"/>
  <c r="A46" i="26"/>
  <c r="A44" i="23"/>
  <c r="A41" i="28"/>
  <c r="A41" i="23"/>
  <c r="H47" i="25"/>
  <c r="H46" i="25"/>
  <c r="H49" i="26"/>
  <c r="H48" i="26"/>
  <c r="H46" i="26"/>
  <c r="H45" i="26"/>
  <c r="H43" i="26"/>
  <c r="H44" i="28"/>
  <c r="H43" i="28"/>
  <c r="H44" i="25"/>
  <c r="L53" i="27"/>
  <c r="K13" i="5"/>
  <c r="F56" i="23"/>
  <c r="E56" i="17"/>
  <c r="G108" i="5"/>
  <c r="F108" i="5"/>
  <c r="J85" i="34"/>
  <c r="J98" i="5"/>
  <c r="J9" i="5"/>
  <c r="E108" i="5"/>
  <c r="J102" i="34"/>
  <c r="C108" i="5"/>
  <c r="J8" i="5"/>
  <c r="J11" i="5"/>
  <c r="K11" i="5"/>
  <c r="J16" i="5"/>
  <c r="K8" i="5"/>
  <c r="K14" i="5"/>
  <c r="J13" i="5"/>
  <c r="J114" i="34"/>
  <c r="J123" i="34"/>
  <c r="J12" i="5"/>
  <c r="N11" i="5"/>
  <c r="N17" i="30" s="1"/>
  <c r="N16" i="30" s="1"/>
  <c r="A50" i="23"/>
  <c r="A50" i="26"/>
  <c r="A48" i="23"/>
  <c r="A48" i="26"/>
  <c r="A48" i="28"/>
  <c r="A48" i="27"/>
  <c r="N53" i="27"/>
  <c r="DW3" i="5"/>
  <c r="U87" i="34"/>
  <c r="K16" i="5"/>
  <c r="K12" i="5"/>
  <c r="T108" i="5"/>
  <c r="H108" i="5"/>
  <c r="S108" i="5"/>
  <c r="U94" i="34"/>
  <c r="U16" i="5"/>
  <c r="U86" i="34"/>
  <c r="U6" i="5"/>
  <c r="U88" i="34"/>
  <c r="I108" i="5"/>
  <c r="U11" i="5"/>
  <c r="B56" i="23"/>
  <c r="N53" i="23"/>
  <c r="N6" i="5"/>
  <c r="N7" i="30" s="1"/>
  <c r="N6" i="30" s="1"/>
  <c r="U15" i="5"/>
  <c r="N16" i="5"/>
  <c r="U12" i="5"/>
  <c r="U14" i="5"/>
  <c r="A47" i="26"/>
  <c r="U96" i="5"/>
  <c r="H40" i="26"/>
  <c r="J15" i="5"/>
  <c r="U40" i="35" l="1"/>
  <c r="U39" i="35" s="1"/>
  <c r="U66" i="34"/>
  <c r="U51" i="30"/>
  <c r="U35" i="34"/>
  <c r="U28" i="30"/>
  <c r="U143" i="34"/>
  <c r="U123" i="30"/>
  <c r="U19" i="34"/>
  <c r="U15" i="30"/>
  <c r="N126" i="34"/>
  <c r="N106" i="30"/>
  <c r="U133" i="34"/>
  <c r="U83" i="34"/>
  <c r="U63" i="30"/>
  <c r="U113" i="30"/>
  <c r="N139" i="34"/>
  <c r="N119" i="30"/>
  <c r="U22" i="30"/>
  <c r="U21" i="30" s="1"/>
  <c r="U29" i="34"/>
  <c r="U28" i="34" s="1"/>
  <c r="U142" i="34"/>
  <c r="U122" i="30"/>
  <c r="N138" i="34"/>
  <c r="N118" i="30"/>
  <c r="U20" i="30"/>
  <c r="U27" i="34"/>
  <c r="U144" i="34"/>
  <c r="U124" i="30"/>
  <c r="U27" i="30"/>
  <c r="U34" i="34"/>
  <c r="N127" i="34"/>
  <c r="N107" i="30"/>
  <c r="U5" i="34"/>
  <c r="U5" i="30"/>
  <c r="U57" i="30"/>
  <c r="U56" i="30" s="1"/>
  <c r="U111" i="30"/>
  <c r="U73" i="34"/>
  <c r="U72" i="34" s="1"/>
  <c r="J138" i="34"/>
  <c r="J118" i="30"/>
  <c r="U145" i="34"/>
  <c r="U125" i="30"/>
  <c r="U60" i="30"/>
  <c r="U59" i="30" s="1"/>
  <c r="U112" i="30"/>
  <c r="U78" i="34"/>
  <c r="U77" i="34" s="1"/>
  <c r="U140" i="34"/>
  <c r="U120" i="30"/>
  <c r="U138" i="34"/>
  <c r="U118" i="30"/>
  <c r="U55" i="30"/>
  <c r="U110" i="30"/>
  <c r="U71" i="34"/>
  <c r="U146" i="34"/>
  <c r="U126" i="30"/>
  <c r="N57" i="30"/>
  <c r="N56" i="30" s="1"/>
  <c r="N73" i="34"/>
  <c r="N72" i="34" s="1"/>
  <c r="N111" i="30"/>
  <c r="U137" i="34"/>
  <c r="U117" i="30"/>
  <c r="N130" i="34"/>
  <c r="N55" i="30"/>
  <c r="N71" i="34"/>
  <c r="N110" i="30"/>
  <c r="N20" i="30"/>
  <c r="N27" i="34"/>
  <c r="J137" i="34"/>
  <c r="J117" i="30"/>
  <c r="U141" i="34"/>
  <c r="U121" i="30"/>
  <c r="U135" i="34"/>
  <c r="U49" i="30"/>
  <c r="U115" i="30"/>
  <c r="U64" i="34"/>
  <c r="U7" i="34"/>
  <c r="U6" i="34" s="1"/>
  <c r="U7" i="30"/>
  <c r="U6" i="30" s="1"/>
  <c r="U139" i="34"/>
  <c r="U119" i="30"/>
  <c r="N137" i="34"/>
  <c r="N117" i="30"/>
  <c r="U136" i="34"/>
  <c r="U64" i="30"/>
  <c r="U84" i="34"/>
  <c r="U116" i="30"/>
  <c r="K111" i="34"/>
  <c r="J134" i="34"/>
  <c r="J114" i="30"/>
  <c r="N35" i="34"/>
  <c r="N28" i="30"/>
  <c r="U21" i="34"/>
  <c r="U20" i="34" s="1"/>
  <c r="U17" i="30"/>
  <c r="U16" i="30" s="1"/>
  <c r="J135" i="34"/>
  <c r="J115" i="30"/>
  <c r="J64" i="34"/>
  <c r="J49" i="30"/>
  <c r="J136" i="34"/>
  <c r="J64" i="30"/>
  <c r="J116" i="30"/>
  <c r="J84" i="34"/>
  <c r="J28" i="30"/>
  <c r="J35" i="34"/>
  <c r="J21" i="34"/>
  <c r="J20" i="34" s="1"/>
  <c r="J17" i="30"/>
  <c r="J16" i="30" s="1"/>
  <c r="J51" i="30"/>
  <c r="J66" i="34"/>
  <c r="J113" i="30"/>
  <c r="J83" i="34"/>
  <c r="J63" i="30"/>
  <c r="J127" i="34"/>
  <c r="J107" i="30"/>
  <c r="J15" i="30"/>
  <c r="J19" i="34"/>
  <c r="J128" i="34"/>
  <c r="J108" i="30"/>
  <c r="J131" i="34"/>
  <c r="J57" i="30"/>
  <c r="J56" i="30" s="1"/>
  <c r="J111" i="30"/>
  <c r="J73" i="34"/>
  <c r="J72" i="34" s="1"/>
  <c r="J27" i="34"/>
  <c r="J20" i="30"/>
  <c r="J129" i="34"/>
  <c r="J109" i="30"/>
  <c r="J68" i="34"/>
  <c r="J67" i="34" s="1"/>
  <c r="J53" i="30"/>
  <c r="J52" i="30" s="1"/>
  <c r="J27" i="30"/>
  <c r="J34" i="34"/>
  <c r="J22" i="30"/>
  <c r="J21" i="30" s="1"/>
  <c r="J29" i="34"/>
  <c r="J28" i="34" s="1"/>
  <c r="J130" i="34"/>
  <c r="J110" i="30"/>
  <c r="J71" i="34"/>
  <c r="J55" i="30"/>
  <c r="J132" i="34"/>
  <c r="J112" i="30"/>
  <c r="J78" i="34"/>
  <c r="J77" i="34" s="1"/>
  <c r="J60" i="30"/>
  <c r="J59" i="30" s="1"/>
  <c r="N136" i="34"/>
  <c r="N64" i="30"/>
  <c r="N116" i="30"/>
  <c r="N84" i="34"/>
  <c r="N135" i="34"/>
  <c r="N115" i="30"/>
  <c r="N64" i="34"/>
  <c r="N49" i="30"/>
  <c r="N63" i="30"/>
  <c r="N113" i="30"/>
  <c r="N83" i="34"/>
  <c r="N60" i="30"/>
  <c r="N59" i="30" s="1"/>
  <c r="N78" i="34"/>
  <c r="N77" i="34" s="1"/>
  <c r="N112" i="30"/>
  <c r="N129" i="34"/>
  <c r="N53" i="30"/>
  <c r="N52" i="30" s="1"/>
  <c r="N109" i="30"/>
  <c r="N68" i="34"/>
  <c r="N67" i="34" s="1"/>
  <c r="N128" i="34"/>
  <c r="N108" i="30"/>
  <c r="N36" i="34"/>
  <c r="N27" i="30"/>
  <c r="N34" i="34"/>
  <c r="N40" i="35"/>
  <c r="N39" i="35" s="1"/>
  <c r="N51" i="30"/>
  <c r="N66" i="34"/>
  <c r="N29" i="34"/>
  <c r="N22" i="30"/>
  <c r="N21" i="30" s="1"/>
  <c r="N15" i="30"/>
  <c r="N19" i="34"/>
  <c r="K29" i="34"/>
  <c r="K28" i="34" s="1"/>
  <c r="K22" i="30"/>
  <c r="K21" i="30" s="1"/>
  <c r="K21" i="34"/>
  <c r="K20" i="34" s="1"/>
  <c r="K17" i="30"/>
  <c r="K16" i="30" s="1"/>
  <c r="K63" i="30"/>
  <c r="K83" i="34"/>
  <c r="K113" i="30"/>
  <c r="K125" i="34"/>
  <c r="K105" i="30"/>
  <c r="K113" i="34"/>
  <c r="K93" i="30"/>
  <c r="K97" i="34"/>
  <c r="K77" i="30"/>
  <c r="K65" i="30"/>
  <c r="K128" i="34"/>
  <c r="K108" i="30"/>
  <c r="K124" i="34"/>
  <c r="K104" i="30"/>
  <c r="K37" i="34"/>
  <c r="K36" i="34" s="1"/>
  <c r="K30" i="30"/>
  <c r="K29" i="30" s="1"/>
  <c r="K123" i="34"/>
  <c r="K103" i="30"/>
  <c r="K78" i="34"/>
  <c r="K77" i="34" s="1"/>
  <c r="K112" i="30"/>
  <c r="K60" i="30"/>
  <c r="K59" i="30" s="1"/>
  <c r="K130" i="34"/>
  <c r="K55" i="30"/>
  <c r="K71" i="34"/>
  <c r="K110" i="30"/>
  <c r="K121" i="34"/>
  <c r="K101" i="30"/>
  <c r="K109" i="34"/>
  <c r="K89" i="30"/>
  <c r="K93" i="34"/>
  <c r="K73" i="30"/>
  <c r="K138" i="34"/>
  <c r="K118" i="30"/>
  <c r="K120" i="34"/>
  <c r="K100" i="30"/>
  <c r="K92" i="34"/>
  <c r="K72" i="30"/>
  <c r="K28" i="30"/>
  <c r="K35" i="34"/>
  <c r="K112" i="34"/>
  <c r="K140" i="34"/>
  <c r="K120" i="30"/>
  <c r="K119" i="34"/>
  <c r="K99" i="30"/>
  <c r="K84" i="30"/>
  <c r="K50" i="30"/>
  <c r="K65" i="34"/>
  <c r="K71" i="30"/>
  <c r="K110" i="34"/>
  <c r="K90" i="30"/>
  <c r="K27" i="34"/>
  <c r="K20" i="30"/>
  <c r="K79" i="30"/>
  <c r="K48" i="30"/>
  <c r="K63" i="34"/>
  <c r="K118" i="34"/>
  <c r="K98" i="30"/>
  <c r="K55" i="34"/>
  <c r="K54" i="34" s="1"/>
  <c r="K43" i="30"/>
  <c r="K42" i="30" s="1"/>
  <c r="K83" i="30"/>
  <c r="K90" i="34"/>
  <c r="K70" i="30"/>
  <c r="K126" i="34"/>
  <c r="K106" i="30"/>
  <c r="K61" i="34"/>
  <c r="K85" i="30"/>
  <c r="K46" i="30"/>
  <c r="K117" i="34"/>
  <c r="K97" i="30"/>
  <c r="K102" i="34"/>
  <c r="K41" i="30"/>
  <c r="K82" i="30"/>
  <c r="K53" i="34"/>
  <c r="K89" i="34"/>
  <c r="K69" i="30"/>
  <c r="K127" i="34"/>
  <c r="K107" i="30"/>
  <c r="K139" i="34"/>
  <c r="K119" i="30"/>
  <c r="K66" i="34"/>
  <c r="K51" i="30"/>
  <c r="K136" i="34"/>
  <c r="K84" i="34"/>
  <c r="K64" i="30"/>
  <c r="K116" i="30"/>
  <c r="K107" i="34"/>
  <c r="K87" i="30"/>
  <c r="K116" i="34"/>
  <c r="K96" i="30"/>
  <c r="K81" i="30"/>
  <c r="K47" i="34"/>
  <c r="K46" i="34" s="1"/>
  <c r="K38" i="30"/>
  <c r="K37" i="30" s="1"/>
  <c r="K88" i="34"/>
  <c r="K68" i="30"/>
  <c r="K122" i="34"/>
  <c r="K102" i="30"/>
  <c r="K15" i="30"/>
  <c r="K19" i="34"/>
  <c r="K137" i="34"/>
  <c r="K117" i="30"/>
  <c r="K27" i="30"/>
  <c r="K34" i="34"/>
  <c r="K108" i="34"/>
  <c r="K88" i="30"/>
  <c r="K115" i="34"/>
  <c r="K95" i="30"/>
  <c r="K44" i="34"/>
  <c r="K43" i="34" s="1"/>
  <c r="K35" i="30"/>
  <c r="K34" i="30" s="1"/>
  <c r="K80" i="30"/>
  <c r="K129" i="34"/>
  <c r="K68" i="34"/>
  <c r="K67" i="34" s="1"/>
  <c r="K109" i="30"/>
  <c r="K53" i="30"/>
  <c r="K52" i="30" s="1"/>
  <c r="K135" i="34"/>
  <c r="K64" i="34"/>
  <c r="K115" i="30"/>
  <c r="K49" i="30"/>
  <c r="K73" i="34"/>
  <c r="K72" i="34" s="1"/>
  <c r="K111" i="30"/>
  <c r="K57" i="30"/>
  <c r="K56" i="30" s="1"/>
  <c r="K33" i="34"/>
  <c r="K47" i="30"/>
  <c r="K26" i="30"/>
  <c r="K114" i="34"/>
  <c r="K94" i="30"/>
  <c r="K98" i="34"/>
  <c r="K32" i="30"/>
  <c r="K78" i="30"/>
  <c r="K41" i="34"/>
  <c r="K86" i="34"/>
  <c r="K66" i="30"/>
  <c r="U36" i="35"/>
  <c r="U35" i="35" s="1"/>
  <c r="U33" i="35"/>
  <c r="U32" i="35" s="1"/>
  <c r="N33" i="35"/>
  <c r="N32" i="35" s="1"/>
  <c r="N36" i="35"/>
  <c r="N35" i="35" s="1"/>
  <c r="N29" i="35"/>
  <c r="N28" i="35" s="1"/>
  <c r="N21" i="34"/>
  <c r="N20" i="34" s="1"/>
  <c r="J33" i="35"/>
  <c r="J32" i="35" s="1"/>
  <c r="K87" i="34"/>
  <c r="J36" i="35"/>
  <c r="J35" i="35" s="1"/>
  <c r="K94" i="34"/>
  <c r="K96" i="34"/>
  <c r="K95" i="34"/>
  <c r="K91" i="34"/>
  <c r="K36" i="35"/>
  <c r="K35" i="35" s="1"/>
  <c r="K33" i="35"/>
  <c r="K32" i="35" s="1"/>
  <c r="K85" i="34"/>
  <c r="K62" i="34"/>
  <c r="S28" i="35"/>
  <c r="K58" i="35"/>
  <c r="K57" i="35" s="1"/>
  <c r="U49" i="35"/>
  <c r="U48" i="35" s="1"/>
  <c r="U104" i="35"/>
  <c r="U103" i="35" s="1"/>
  <c r="U104" i="34"/>
  <c r="U43" i="35"/>
  <c r="U42" i="35" s="1"/>
  <c r="U36" i="34"/>
  <c r="U90" i="35"/>
  <c r="U89" i="35" s="1"/>
  <c r="U99" i="34"/>
  <c r="U156" i="35"/>
  <c r="U155" i="35" s="1"/>
  <c r="U132" i="34"/>
  <c r="U110" i="35"/>
  <c r="U109" i="35" s="1"/>
  <c r="U106" i="34"/>
  <c r="U107" i="35"/>
  <c r="U106" i="35" s="1"/>
  <c r="U105" i="34"/>
  <c r="U162" i="35"/>
  <c r="U161" i="35" s="1"/>
  <c r="U134" i="34"/>
  <c r="U152" i="35"/>
  <c r="U151" i="35" s="1"/>
  <c r="U131" i="34"/>
  <c r="U95" i="35"/>
  <c r="U94" i="35" s="1"/>
  <c r="U100" i="34"/>
  <c r="U79" i="35"/>
  <c r="U98" i="34"/>
  <c r="U98" i="35"/>
  <c r="U97" i="35" s="1"/>
  <c r="U101" i="34"/>
  <c r="U149" i="35"/>
  <c r="U148" i="35" s="1"/>
  <c r="U130" i="34"/>
  <c r="U101" i="35"/>
  <c r="U100" i="35" s="1"/>
  <c r="U103" i="34"/>
  <c r="K49" i="35"/>
  <c r="K48" i="35" s="1"/>
  <c r="K162" i="35"/>
  <c r="K161" i="35" s="1"/>
  <c r="K134" i="34"/>
  <c r="K101" i="35"/>
  <c r="K100" i="35" s="1"/>
  <c r="K103" i="34"/>
  <c r="J159" i="35"/>
  <c r="J158" i="35" s="1"/>
  <c r="J133" i="34"/>
  <c r="K107" i="35"/>
  <c r="K106" i="35" s="1"/>
  <c r="K105" i="34"/>
  <c r="K156" i="35"/>
  <c r="K155" i="35" s="1"/>
  <c r="K132" i="34"/>
  <c r="K159" i="35"/>
  <c r="K158" i="35" s="1"/>
  <c r="K133" i="34"/>
  <c r="K90" i="35"/>
  <c r="K99" i="34"/>
  <c r="J49" i="35"/>
  <c r="J48" i="35" s="1"/>
  <c r="K98" i="35"/>
  <c r="K97" i="35" s="1"/>
  <c r="K101" i="34"/>
  <c r="K104" i="35"/>
  <c r="K103" i="35" s="1"/>
  <c r="K104" i="34"/>
  <c r="J98" i="35"/>
  <c r="J97" i="35" s="1"/>
  <c r="J101" i="34"/>
  <c r="J104" i="35"/>
  <c r="J103" i="35" s="1"/>
  <c r="J104" i="34"/>
  <c r="J101" i="35"/>
  <c r="J100" i="35" s="1"/>
  <c r="J103" i="34"/>
  <c r="K110" i="35"/>
  <c r="K109" i="35" s="1"/>
  <c r="K106" i="34"/>
  <c r="K152" i="35"/>
  <c r="K151" i="35" s="1"/>
  <c r="K131" i="34"/>
  <c r="K43" i="35"/>
  <c r="K95" i="35"/>
  <c r="K94" i="35" s="1"/>
  <c r="K100" i="34"/>
  <c r="J95" i="35"/>
  <c r="J94" i="35" s="1"/>
  <c r="J100" i="34"/>
  <c r="J43" i="35"/>
  <c r="J36" i="34"/>
  <c r="N162" i="35"/>
  <c r="N161" i="35" s="1"/>
  <c r="N134" i="34"/>
  <c r="N98" i="35"/>
  <c r="N97" i="35" s="1"/>
  <c r="N101" i="34"/>
  <c r="N95" i="35"/>
  <c r="N94" i="35" s="1"/>
  <c r="N100" i="34"/>
  <c r="N159" i="35"/>
  <c r="N158" i="35" s="1"/>
  <c r="N133" i="34"/>
  <c r="N79" i="35"/>
  <c r="N98" i="34"/>
  <c r="N107" i="35"/>
  <c r="N106" i="35" s="1"/>
  <c r="N105" i="34"/>
  <c r="N110" i="35"/>
  <c r="N109" i="35" s="1"/>
  <c r="N106" i="34"/>
  <c r="N49" i="35"/>
  <c r="N48" i="35" s="1"/>
  <c r="N104" i="35"/>
  <c r="N103" i="35" s="1"/>
  <c r="N104" i="34"/>
  <c r="N152" i="35"/>
  <c r="N151" i="35" s="1"/>
  <c r="N131" i="34"/>
  <c r="N156" i="35"/>
  <c r="N155" i="35" s="1"/>
  <c r="N132" i="34"/>
  <c r="J92" i="35"/>
  <c r="J79" i="35"/>
  <c r="U12" i="35"/>
  <c r="U17" i="35"/>
  <c r="U16" i="35" s="1"/>
  <c r="N149" i="35"/>
  <c r="N148" i="35" s="1"/>
  <c r="J165" i="35"/>
  <c r="U30" i="35"/>
  <c r="U29" i="35"/>
  <c r="J164" i="35"/>
  <c r="K114" i="35"/>
  <c r="K40" i="35"/>
  <c r="K39" i="35" s="1"/>
  <c r="K45" i="35"/>
  <c r="K164" i="35"/>
  <c r="K17" i="35"/>
  <c r="K16" i="35" s="1"/>
  <c r="K12" i="35"/>
  <c r="K7" i="34"/>
  <c r="K6" i="34" s="1"/>
  <c r="U113" i="35"/>
  <c r="J45" i="35"/>
  <c r="J40" i="35"/>
  <c r="J39" i="35" s="1"/>
  <c r="J116" i="35"/>
  <c r="J17" i="35"/>
  <c r="J16" i="35" s="1"/>
  <c r="J7" i="34"/>
  <c r="J6" i="34" s="1"/>
  <c r="J12" i="35"/>
  <c r="U165" i="35"/>
  <c r="J110" i="35"/>
  <c r="J109" i="35" s="1"/>
  <c r="U6" i="35"/>
  <c r="N115" i="35"/>
  <c r="U164" i="35"/>
  <c r="U114" i="35"/>
  <c r="K115" i="35"/>
  <c r="K116" i="35"/>
  <c r="K149" i="35"/>
  <c r="K148" i="35" s="1"/>
  <c r="N90" i="35"/>
  <c r="N89" i="35" s="1"/>
  <c r="N164" i="35"/>
  <c r="R28" i="35"/>
  <c r="K5" i="34"/>
  <c r="K8" i="35"/>
  <c r="K6" i="35"/>
  <c r="J107" i="35"/>
  <c r="J106" i="35" s="1"/>
  <c r="J114" i="35"/>
  <c r="J162" i="35"/>
  <c r="J161" i="35" s="1"/>
  <c r="U115" i="35"/>
  <c r="N5" i="34"/>
  <c r="N6" i="35"/>
  <c r="N5" i="35" s="1"/>
  <c r="N114" i="35"/>
  <c r="N165" i="35"/>
  <c r="N113" i="35"/>
  <c r="N7" i="34"/>
  <c r="N6" i="34" s="1"/>
  <c r="N17" i="35"/>
  <c r="N16" i="35" s="1"/>
  <c r="J6" i="35"/>
  <c r="J5" i="34"/>
  <c r="J8" i="35"/>
  <c r="K92" i="35"/>
  <c r="K79" i="35"/>
  <c r="K165" i="35"/>
  <c r="N43" i="35"/>
  <c r="N42" i="35" s="1"/>
  <c r="J152" i="35"/>
  <c r="J151" i="35" s="1"/>
  <c r="N116" i="35"/>
  <c r="U159" i="35"/>
  <c r="U158" i="35" s="1"/>
  <c r="K113" i="35"/>
  <c r="K85" i="35"/>
  <c r="K81" i="35"/>
  <c r="K29" i="35"/>
  <c r="K28" i="35" s="1"/>
  <c r="J115" i="35"/>
  <c r="J113" i="35"/>
  <c r="J156" i="35"/>
  <c r="J155" i="35" s="1"/>
  <c r="N101" i="35"/>
  <c r="N100" i="35" s="1"/>
  <c r="J85" i="35"/>
  <c r="J81" i="35"/>
  <c r="J29" i="35"/>
  <c r="J28" i="35" s="1"/>
  <c r="J90" i="35"/>
  <c r="J149" i="35"/>
  <c r="J148" i="35" s="1"/>
  <c r="T28" i="35"/>
  <c r="I53" i="27"/>
  <c r="A50" i="27"/>
  <c r="A50" i="28"/>
  <c r="EC3" i="5"/>
  <c r="CF111" i="5"/>
  <c r="A49" i="28"/>
  <c r="A49" i="23"/>
  <c r="A49" i="26"/>
  <c r="C53" i="17"/>
  <c r="G53" i="17"/>
  <c r="M53" i="17"/>
  <c r="K53" i="17"/>
  <c r="I53" i="17"/>
  <c r="M53" i="28"/>
  <c r="C53" i="25"/>
  <c r="C53" i="27"/>
  <c r="G53" i="23"/>
  <c r="E53" i="23"/>
  <c r="M53" i="23"/>
  <c r="C53" i="23"/>
  <c r="I53" i="23"/>
  <c r="G53" i="27"/>
  <c r="K53" i="27"/>
  <c r="E53" i="27"/>
  <c r="M53" i="27"/>
  <c r="K53" i="23"/>
  <c r="U108" i="5"/>
  <c r="J89" i="35" l="1"/>
  <c r="J42" i="35"/>
  <c r="J78" i="35"/>
  <c r="K42" i="35"/>
  <c r="U5" i="35"/>
  <c r="K89" i="35"/>
  <c r="U28" i="35"/>
  <c r="K5" i="35"/>
  <c r="J5" i="35"/>
  <c r="K78" i="35"/>
  <c r="E53" i="28"/>
  <c r="K53" i="28"/>
  <c r="C53" i="28"/>
  <c r="I53" i="28"/>
  <c r="G53" i="28"/>
  <c r="G53" i="25"/>
  <c r="E53" i="25"/>
  <c r="I53" i="25"/>
  <c r="M53" i="25"/>
  <c r="K53" i="25"/>
  <c r="D108" i="5"/>
  <c r="AV109" i="5"/>
  <c r="AV108" i="5"/>
  <c r="Q18" i="5"/>
  <c r="P18" i="5"/>
  <c r="P33" i="34" l="1"/>
  <c r="P26" i="30"/>
  <c r="P47" i="30"/>
  <c r="Q26" i="30"/>
  <c r="Q47" i="30"/>
  <c r="Q33" i="34"/>
  <c r="P62" i="34"/>
  <c r="P28" i="34"/>
  <c r="Q62" i="34"/>
  <c r="Q28" i="34"/>
  <c r="N18" i="5"/>
  <c r="N33" i="34" l="1"/>
  <c r="N26" i="30"/>
  <c r="N47" i="30"/>
  <c r="N62" i="34"/>
  <c r="N28" i="34"/>
  <c r="N53" i="26"/>
</calcChain>
</file>

<file path=xl/sharedStrings.xml><?xml version="1.0" encoding="utf-8"?>
<sst xmlns="http://schemas.openxmlformats.org/spreadsheetml/2006/main" count="2300" uniqueCount="261">
  <si>
    <t>No convocat per</t>
  </si>
  <si>
    <t>jugats</t>
  </si>
  <si>
    <t>titular</t>
  </si>
  <si>
    <t>sencers</t>
  </si>
  <si>
    <t>substituït</t>
  </si>
  <si>
    <t>entra</t>
  </si>
  <si>
    <t>sancionat</t>
  </si>
  <si>
    <t>minuts</t>
  </si>
  <si>
    <t>Convocatòries</t>
  </si>
  <si>
    <t xml:space="preserve">Convocat </t>
  </si>
  <si>
    <t>No convocat</t>
  </si>
  <si>
    <t>Decisió tècnica</t>
  </si>
  <si>
    <t>Lesió</t>
  </si>
  <si>
    <t>Sanció</t>
  </si>
  <si>
    <t>grogues</t>
  </si>
  <si>
    <t>doble groga</t>
  </si>
  <si>
    <t>roja directa</t>
  </si>
  <si>
    <t>expulsions</t>
  </si>
  <si>
    <t>gols</t>
  </si>
  <si>
    <t>Portero</t>
  </si>
  <si>
    <t>VICENT DOLZ</t>
  </si>
  <si>
    <t>17-18</t>
  </si>
  <si>
    <t>16-17</t>
  </si>
  <si>
    <t>14-15</t>
  </si>
  <si>
    <t>Central</t>
  </si>
  <si>
    <t>3 temp</t>
  </si>
  <si>
    <t>Mediapunta</t>
  </si>
  <si>
    <t>Delantero</t>
  </si>
  <si>
    <t>Entrenador</t>
  </si>
  <si>
    <t>Delegado</t>
  </si>
  <si>
    <t>TARGETES</t>
  </si>
  <si>
    <t>GOLES</t>
  </si>
  <si>
    <t>mitjana</t>
  </si>
  <si>
    <t>Percentatge</t>
  </si>
  <si>
    <t>SUBSTITUCIONS</t>
  </si>
  <si>
    <t>GROGUES</t>
  </si>
  <si>
    <t xml:space="preserve"> DOBLE GROGA</t>
  </si>
  <si>
    <t>ROJA DIRECTA</t>
  </si>
  <si>
    <t>TITULAR</t>
  </si>
  <si>
    <t>MINUTS</t>
  </si>
  <si>
    <t xml:space="preserve">Titular </t>
  </si>
  <si>
    <t>Convocat</t>
  </si>
  <si>
    <t>Penalti parado</t>
  </si>
  <si>
    <t>Penalti encajado</t>
  </si>
  <si>
    <t>Vicent Dolz</t>
  </si>
  <si>
    <t>Penalti marcado</t>
  </si>
  <si>
    <t>Penalti fallado</t>
  </si>
  <si>
    <t>1ª part</t>
  </si>
  <si>
    <t>2ª part</t>
  </si>
  <si>
    <t>1-15</t>
  </si>
  <si>
    <t>16-30</t>
  </si>
  <si>
    <t>31-45</t>
  </si>
  <si>
    <t>46-60</t>
  </si>
  <si>
    <t>61-75</t>
  </si>
  <si>
    <t>76-90</t>
  </si>
  <si>
    <t xml:space="preserve">J. </t>
  </si>
  <si>
    <t>GOLS MARCATS</t>
  </si>
  <si>
    <t>TOTAL</t>
  </si>
  <si>
    <t>Minuts 0-15</t>
  </si>
  <si>
    <t>Minuts 16-30</t>
  </si>
  <si>
    <t>Minuts 31-45</t>
  </si>
  <si>
    <t>Minuts 46-60</t>
  </si>
  <si>
    <t>Minuts 61-75</t>
  </si>
  <si>
    <t>Minuts 76-90</t>
  </si>
  <si>
    <t>Primera part</t>
  </si>
  <si>
    <t>Segona part</t>
  </si>
  <si>
    <t>1r terç de cada part</t>
  </si>
  <si>
    <t>2n terç de cada part</t>
  </si>
  <si>
    <t>3r terç de cada part</t>
  </si>
  <si>
    <t>GOLS ENCAIXATS</t>
  </si>
  <si>
    <t>GOLS MARCATS A CASA</t>
  </si>
  <si>
    <t>GOLS ENCAIXATS A CASA</t>
  </si>
  <si>
    <t>GOLS ENCAIXATS FORA</t>
  </si>
  <si>
    <t>U.E. ALZIRA</t>
  </si>
  <si>
    <t>Mediocentro</t>
  </si>
  <si>
    <t>ABEL</t>
  </si>
  <si>
    <t>18-19</t>
  </si>
  <si>
    <t>15-16</t>
  </si>
  <si>
    <t>Abel</t>
  </si>
  <si>
    <t>Gols</t>
  </si>
  <si>
    <t>Interior</t>
  </si>
  <si>
    <t>19-20</t>
  </si>
  <si>
    <t>19-20 C. Fed.</t>
  </si>
  <si>
    <t>Central-lat.Dret</t>
  </si>
  <si>
    <t>Convocó 17</t>
  </si>
  <si>
    <t>PAWEL</t>
  </si>
  <si>
    <t>KAISER</t>
  </si>
  <si>
    <t>ROAN</t>
  </si>
  <si>
    <t>SESÉ</t>
  </si>
  <si>
    <t>SOLER</t>
  </si>
  <si>
    <t>BELI</t>
  </si>
  <si>
    <t>GERMÁN</t>
  </si>
  <si>
    <t>TONI HERNÁNDEZ</t>
  </si>
  <si>
    <t>TONI CORREAS</t>
  </si>
  <si>
    <t>20-21</t>
  </si>
  <si>
    <t>20-21 C. Fed.</t>
  </si>
  <si>
    <t>Kaiser</t>
  </si>
  <si>
    <t>Extr. der.</t>
  </si>
  <si>
    <t>Beli</t>
  </si>
  <si>
    <t>Soler</t>
  </si>
  <si>
    <t>15-16 C. Fed.</t>
  </si>
  <si>
    <t>2 temp</t>
  </si>
  <si>
    <t>21-22</t>
  </si>
  <si>
    <t>Pawel</t>
  </si>
  <si>
    <t>Cortijo</t>
  </si>
  <si>
    <t>Jordi</t>
  </si>
  <si>
    <t>Juanma</t>
  </si>
  <si>
    <t>Roan</t>
  </si>
  <si>
    <t>Estacio</t>
  </si>
  <si>
    <t>Carlos Pérez</t>
  </si>
  <si>
    <t>Lado</t>
  </si>
  <si>
    <t>Martín Lapeña</t>
  </si>
  <si>
    <t>Marenyà</t>
  </si>
  <si>
    <t>Selfa</t>
  </si>
  <si>
    <t>Sesé</t>
  </si>
  <si>
    <t>Chema</t>
  </si>
  <si>
    <t>Germán</t>
  </si>
  <si>
    <t>Nierga</t>
  </si>
  <si>
    <t>Traver</t>
  </si>
  <si>
    <t>Zarzo</t>
  </si>
  <si>
    <t>1-1</t>
  </si>
  <si>
    <t>Copa del Rey</t>
  </si>
  <si>
    <t>CORTIJO</t>
  </si>
  <si>
    <t>Lat. Izq.</t>
  </si>
  <si>
    <t>-</t>
  </si>
  <si>
    <t>ESTACIO</t>
  </si>
  <si>
    <t>JORDI</t>
  </si>
  <si>
    <t>JUANMA</t>
  </si>
  <si>
    <t xml:space="preserve">Lat. Izq. </t>
  </si>
  <si>
    <t>Lat. Der.</t>
  </si>
  <si>
    <t>CARLOS PÉREZ</t>
  </si>
  <si>
    <t>6 temp</t>
  </si>
  <si>
    <t>LADO</t>
  </si>
  <si>
    <t>MARENYÀ</t>
  </si>
  <si>
    <t>MARTÍN LAPEÑA</t>
  </si>
  <si>
    <t>SELFA</t>
  </si>
  <si>
    <t>Pivote def.</t>
  </si>
  <si>
    <t>CHEMA</t>
  </si>
  <si>
    <t>NIERGA</t>
  </si>
  <si>
    <t>TRAVER</t>
  </si>
  <si>
    <t>ZARZO</t>
  </si>
  <si>
    <t>7 Temp</t>
  </si>
  <si>
    <t>1-0</t>
  </si>
  <si>
    <t>1-2</t>
  </si>
  <si>
    <t>2-1</t>
  </si>
  <si>
    <t xml:space="preserve">2 temp. </t>
  </si>
  <si>
    <t>Extr. izq.</t>
  </si>
  <si>
    <t>p. 150</t>
  </si>
  <si>
    <t>DIEGO</t>
  </si>
  <si>
    <t>DAVID LÓPEZ</t>
  </si>
  <si>
    <t>BONO</t>
  </si>
  <si>
    <t>Bono</t>
  </si>
  <si>
    <t>SERGIO GONZÁLEZ</t>
  </si>
  <si>
    <t>FRANCIS</t>
  </si>
  <si>
    <t>JOAN</t>
  </si>
  <si>
    <t>GADEA</t>
  </si>
  <si>
    <t>COSCIA</t>
  </si>
  <si>
    <t>TOMÁS INGLÉS</t>
  </si>
  <si>
    <t>Lat.Int. der.</t>
  </si>
  <si>
    <t>ABRAHAM</t>
  </si>
  <si>
    <t>SOLBES</t>
  </si>
  <si>
    <t>PITU</t>
  </si>
  <si>
    <t>Badalona</t>
  </si>
  <si>
    <t>MARC GARCIA</t>
  </si>
  <si>
    <t>Lleida</t>
  </si>
  <si>
    <t>0-2</t>
  </si>
  <si>
    <t>2-2</t>
  </si>
  <si>
    <t>2-0</t>
  </si>
  <si>
    <t>JOAQUÍN</t>
  </si>
  <si>
    <t>Utiller</t>
  </si>
  <si>
    <t>22-23</t>
  </si>
  <si>
    <t xml:space="preserve">Medio of. </t>
  </si>
  <si>
    <t>Medio def.</t>
  </si>
  <si>
    <t xml:space="preserve">Extr. Der. </t>
  </si>
  <si>
    <t>Extr. Izq.</t>
  </si>
  <si>
    <t>LEANDRO</t>
  </si>
  <si>
    <t>ADRI CRESPO</t>
  </si>
  <si>
    <t>NACHO VILA</t>
  </si>
  <si>
    <t>ROBERT COSTA</t>
  </si>
  <si>
    <t>DYLAN</t>
  </si>
  <si>
    <t>LAUREL</t>
  </si>
  <si>
    <t>PALACÍN</t>
  </si>
  <si>
    <t>PANADERO</t>
  </si>
  <si>
    <t>TÒFOL MONTIEL</t>
  </si>
  <si>
    <t>2º Entrenador</t>
  </si>
  <si>
    <t>Prep. Físico</t>
  </si>
  <si>
    <t>Fisio</t>
  </si>
  <si>
    <t>Penya Esportiva</t>
  </si>
  <si>
    <t>23-24</t>
  </si>
  <si>
    <t>Copa RFEF</t>
  </si>
  <si>
    <t>Copa Rey</t>
  </si>
  <si>
    <t>0-0</t>
  </si>
  <si>
    <t>T</t>
  </si>
  <si>
    <t>C</t>
  </si>
  <si>
    <t>DT</t>
  </si>
  <si>
    <t>MÁNGEL</t>
  </si>
  <si>
    <t>ÁLEX ALFARO</t>
  </si>
  <si>
    <t>BUSQUETS</t>
  </si>
  <si>
    <t>PAU LINARES</t>
  </si>
  <si>
    <t>CARLES CERDÀ</t>
  </si>
  <si>
    <t>L</t>
  </si>
  <si>
    <t>E</t>
  </si>
  <si>
    <t>I</t>
  </si>
  <si>
    <t>Espanyol B</t>
  </si>
  <si>
    <t>Formentera</t>
  </si>
  <si>
    <t>Torrent</t>
  </si>
  <si>
    <t>Sant Andreu</t>
  </si>
  <si>
    <t>Andratx</t>
  </si>
  <si>
    <t>Penya Indendent</t>
  </si>
  <si>
    <t>Cerdanyola</t>
  </si>
  <si>
    <t>Europa</t>
  </si>
  <si>
    <t>Hèrcules</t>
  </si>
  <si>
    <t>La Nucia</t>
  </si>
  <si>
    <t>Terrassa</t>
  </si>
  <si>
    <t>Mestalla</t>
  </si>
  <si>
    <t>Saguntino</t>
  </si>
  <si>
    <t>Manresa</t>
  </si>
  <si>
    <t>URIEL</t>
  </si>
  <si>
    <t>3-1</t>
  </si>
  <si>
    <t>ÁLVARO CORTÉS</t>
  </si>
  <si>
    <t>R</t>
  </si>
  <si>
    <t>S</t>
  </si>
  <si>
    <t>Pitu (j. 5)</t>
  </si>
  <si>
    <t>De la Mata (Formentera)</t>
  </si>
  <si>
    <t>Dolz</t>
  </si>
  <si>
    <t>0-1</t>
  </si>
  <si>
    <t>3-0</t>
  </si>
  <si>
    <t>B</t>
  </si>
  <si>
    <t>MARCOS BRAVO</t>
  </si>
  <si>
    <t>NA</t>
  </si>
  <si>
    <t>KOKE</t>
  </si>
  <si>
    <t>SALA</t>
  </si>
  <si>
    <t>BORJA</t>
  </si>
  <si>
    <t>MYKYTA</t>
  </si>
  <si>
    <t>Pitu (j. 11)</t>
  </si>
  <si>
    <t>Fraile (Penya Deport.)</t>
  </si>
  <si>
    <t>Lado (j. 17)</t>
  </si>
  <si>
    <t>Lado (j. 19)</t>
  </si>
  <si>
    <t>Lado (j. 21)</t>
  </si>
  <si>
    <t>GIO NAVARRO</t>
  </si>
  <si>
    <t>UNAI VEIGA</t>
  </si>
  <si>
    <t>ALFARO</t>
  </si>
  <si>
    <t>Media punta</t>
  </si>
  <si>
    <t>J. 33 100 partidos</t>
  </si>
  <si>
    <t>IKER GARCÍA</t>
  </si>
  <si>
    <t>IKER CABALLERO</t>
  </si>
  <si>
    <t>J. 2 próxima temporada 100 partidos</t>
  </si>
  <si>
    <t>J. 1 próxima temporada 100 partidos</t>
  </si>
  <si>
    <t>18-19 C. Fed.</t>
  </si>
  <si>
    <t>j. 29 150 partidos</t>
  </si>
  <si>
    <t xml:space="preserve">Piv. Def. </t>
  </si>
  <si>
    <t>Extr. Der.</t>
  </si>
  <si>
    <t xml:space="preserve">Medio def. </t>
  </si>
  <si>
    <t>Extremo izq.</t>
  </si>
  <si>
    <t>1-3</t>
  </si>
  <si>
    <t>COMAS</t>
  </si>
  <si>
    <t>Aythami (Terrassa)</t>
  </si>
  <si>
    <t>Álvaro Cortés</t>
  </si>
  <si>
    <t>Gil (Terrassa)</t>
  </si>
  <si>
    <t>Lado (j. 31)</t>
  </si>
  <si>
    <t>Hugo González (Mest)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</si>
</sst>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i/>
      <u/>
      <sz val="1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8"/>
      </left>
      <right/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ck">
        <color indexed="64"/>
      </top>
      <bottom style="thick">
        <color indexed="8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double">
        <color indexed="64"/>
      </left>
      <right style="thin">
        <color indexed="64"/>
      </right>
      <top/>
      <bottom style="thick">
        <color indexed="8"/>
      </bottom>
      <diagonal/>
    </border>
    <border>
      <left/>
      <right style="thin">
        <color indexed="64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ck">
        <color indexed="8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0" fontId="2" fillId="0" borderId="0"/>
  </cellStyleXfs>
  <cellXfs count="477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8" fillId="0" borderId="0" xfId="0" applyFont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2" borderId="8" xfId="0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0" fillId="0" borderId="15" xfId="0" applyBorder="1"/>
    <xf numFmtId="0" fontId="8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9" fontId="0" fillId="0" borderId="0" xfId="0" applyNumberFormat="1" applyAlignment="1">
      <alignment horizontal="center"/>
    </xf>
    <xf numFmtId="0" fontId="7" fillId="0" borderId="25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6" fillId="0" borderId="0" xfId="0" applyFont="1" applyAlignment="1">
      <alignment vertical="top"/>
    </xf>
    <xf numFmtId="0" fontId="0" fillId="0" borderId="40" xfId="0" applyBorder="1" applyAlignment="1">
      <alignment horizontal="center" vertical="top"/>
    </xf>
    <xf numFmtId="0" fontId="3" fillId="0" borderId="40" xfId="0" applyFont="1" applyBorder="1" applyAlignment="1">
      <alignment horizontal="center" vertical="top" textRotation="90"/>
    </xf>
    <xf numFmtId="0" fontId="3" fillId="0" borderId="41" xfId="0" applyFont="1" applyBorder="1" applyAlignment="1">
      <alignment horizontal="center" vertical="top" textRotation="90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center" vertical="top" textRotation="90"/>
    </xf>
    <xf numFmtId="0" fontId="12" fillId="4" borderId="0" xfId="0" applyFont="1" applyFill="1" applyAlignment="1">
      <alignment horizontal="center" vertical="top" textRotation="90"/>
    </xf>
    <xf numFmtId="49" fontId="3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49" fontId="0" fillId="0" borderId="43" xfId="0" applyNumberFormat="1" applyBorder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top" textRotation="90"/>
    </xf>
    <xf numFmtId="0" fontId="3" fillId="0" borderId="45" xfId="0" applyFont="1" applyBorder="1" applyAlignment="1">
      <alignment horizontal="center" vertical="center"/>
    </xf>
    <xf numFmtId="0" fontId="2" fillId="5" borderId="46" xfId="2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46" xfId="2" applyFont="1" applyFill="1" applyBorder="1" applyAlignment="1">
      <alignment horizontal="center" wrapText="1"/>
    </xf>
    <xf numFmtId="49" fontId="0" fillId="0" borderId="0" xfId="0" applyNumberFormat="1" applyAlignment="1">
      <alignment horizontal="center" vertical="center" textRotation="90"/>
    </xf>
    <xf numFmtId="49" fontId="2" fillId="0" borderId="0" xfId="0" applyNumberFormat="1" applyFont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 textRotation="90"/>
    </xf>
    <xf numFmtId="0" fontId="2" fillId="0" borderId="0" xfId="0" applyFont="1" applyAlignment="1">
      <alignment horizontal="left" textRotation="90"/>
    </xf>
    <xf numFmtId="49" fontId="2" fillId="0" borderId="0" xfId="0" applyNumberFormat="1" applyFont="1" applyAlignment="1">
      <alignment horizontal="left" textRotation="90"/>
    </xf>
    <xf numFmtId="49" fontId="3" fillId="0" borderId="0" xfId="0" applyNumberFormat="1" applyFont="1" applyAlignment="1">
      <alignment horizontal="left" textRotation="90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textRotation="90"/>
    </xf>
    <xf numFmtId="0" fontId="2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4" borderId="40" xfId="0" applyFont="1" applyFill="1" applyBorder="1" applyAlignment="1">
      <alignment horizontal="center" vertical="top" textRotation="90"/>
    </xf>
    <xf numFmtId="0" fontId="3" fillId="3" borderId="40" xfId="0" applyFont="1" applyFill="1" applyBorder="1" applyAlignment="1">
      <alignment horizontal="center" vertical="top" textRotation="90"/>
    </xf>
    <xf numFmtId="49" fontId="20" fillId="0" borderId="43" xfId="0" applyNumberFormat="1" applyFont="1" applyBorder="1" applyAlignment="1">
      <alignment horizontal="center" vertical="center" textRotation="90"/>
    </xf>
    <xf numFmtId="0" fontId="20" fillId="6" borderId="29" xfId="0" applyFont="1" applyFill="1" applyBorder="1" applyAlignment="1">
      <alignment horizontal="center" vertical="center"/>
    </xf>
    <xf numFmtId="1" fontId="20" fillId="6" borderId="4" xfId="0" quotePrefix="1" applyNumberFormat="1" applyFont="1" applyFill="1" applyBorder="1" applyAlignment="1">
      <alignment horizontal="center" vertical="center"/>
    </xf>
    <xf numFmtId="1" fontId="20" fillId="6" borderId="31" xfId="0" quotePrefix="1" applyNumberFormat="1" applyFont="1" applyFill="1" applyBorder="1" applyAlignment="1">
      <alignment horizontal="center" vertical="center"/>
    </xf>
    <xf numFmtId="0" fontId="22" fillId="6" borderId="40" xfId="0" applyFont="1" applyFill="1" applyBorder="1" applyAlignment="1">
      <alignment horizontal="center" vertical="top" textRotation="90"/>
    </xf>
    <xf numFmtId="0" fontId="20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2" fillId="0" borderId="0" xfId="0" applyNumberFormat="1" applyFont="1" applyAlignment="1">
      <alignment horizontal="left" vertical="center" textRotation="90"/>
    </xf>
    <xf numFmtId="0" fontId="5" fillId="0" borderId="0" xfId="0" applyFont="1" applyAlignment="1">
      <alignment horizontal="left" textRotation="90"/>
    </xf>
    <xf numFmtId="0" fontId="3" fillId="0" borderId="0" xfId="0" applyFont="1"/>
    <xf numFmtId="0" fontId="2" fillId="0" borderId="0" xfId="0" applyFont="1"/>
    <xf numFmtId="49" fontId="8" fillId="0" borderId="0" xfId="0" applyNumberFormat="1" applyFont="1"/>
    <xf numFmtId="49" fontId="0" fillId="0" borderId="0" xfId="0" applyNumberFormat="1"/>
    <xf numFmtId="49" fontId="8" fillId="0" borderId="15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0" borderId="0" xfId="0" applyNumberFormat="1" applyFont="1"/>
    <xf numFmtId="0" fontId="2" fillId="5" borderId="37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2" fillId="0" borderId="31" xfId="0" applyFont="1" applyBorder="1" applyAlignment="1">
      <alignment horizontal="center" textRotation="90"/>
    </xf>
    <xf numFmtId="0" fontId="2" fillId="0" borderId="48" xfId="0" applyFont="1" applyBorder="1" applyAlignment="1">
      <alignment horizontal="center" textRotation="90"/>
    </xf>
    <xf numFmtId="0" fontId="3" fillId="0" borderId="4" xfId="0" applyFont="1" applyBorder="1" applyAlignment="1">
      <alignment horizontal="center" textRotation="90"/>
    </xf>
    <xf numFmtId="49" fontId="2" fillId="0" borderId="18" xfId="0" applyNumberFormat="1" applyFont="1" applyBorder="1" applyAlignment="1">
      <alignment horizontal="center" textRotation="90"/>
    </xf>
    <xf numFmtId="1" fontId="20" fillId="6" borderId="29" xfId="0" applyNumberFormat="1" applyFont="1" applyFill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" fontId="3" fillId="0" borderId="0" xfId="0" quotePrefix="1" applyNumberFormat="1" applyFont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49" fontId="0" fillId="0" borderId="53" xfId="0" applyNumberFormat="1" applyBorder="1" applyAlignment="1">
      <alignment horizontal="center" vertical="center" textRotation="90"/>
    </xf>
    <xf numFmtId="0" fontId="3" fillId="5" borderId="3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1" fillId="8" borderId="0" xfId="1" applyFont="1" applyFill="1" applyAlignment="1">
      <alignment horizontal="center"/>
    </xf>
    <xf numFmtId="0" fontId="1" fillId="7" borderId="0" xfId="1" applyFont="1" applyFill="1" applyAlignment="1">
      <alignment horizontal="center" wrapText="1"/>
    </xf>
    <xf numFmtId="0" fontId="1" fillId="7" borderId="0" xfId="1" applyFont="1" applyFill="1" applyAlignment="1">
      <alignment wrapText="1"/>
    </xf>
    <xf numFmtId="0" fontId="1" fillId="7" borderId="0" xfId="1" applyFont="1" applyFill="1" applyAlignment="1">
      <alignment horizontal="right" wrapText="1"/>
    </xf>
    <xf numFmtId="0" fontId="9" fillId="7" borderId="0" xfId="1" applyFill="1"/>
    <xf numFmtId="0" fontId="16" fillId="7" borderId="0" xfId="1" applyFont="1" applyFill="1" applyAlignment="1">
      <alignment wrapText="1"/>
    </xf>
    <xf numFmtId="15" fontId="1" fillId="7" borderId="0" xfId="1" applyNumberFormat="1" applyFont="1" applyFill="1" applyAlignment="1">
      <alignment horizontal="center" wrapText="1"/>
    </xf>
    <xf numFmtId="49" fontId="3" fillId="0" borderId="0" xfId="0" applyNumberFormat="1" applyFont="1" applyAlignment="1">
      <alignment horizontal="center" vertical="center" textRotation="90"/>
    </xf>
    <xf numFmtId="49" fontId="2" fillId="0" borderId="8" xfId="0" applyNumberFormat="1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5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9" fillId="0" borderId="56" xfId="2" applyBorder="1" applyAlignment="1">
      <alignment horizontal="center"/>
    </xf>
    <xf numFmtId="0" fontId="3" fillId="0" borderId="0" xfId="0" applyFont="1" applyAlignment="1">
      <alignment horizontal="center"/>
    </xf>
    <xf numFmtId="0" fontId="2" fillId="5" borderId="29" xfId="0" applyFont="1" applyFill="1" applyBorder="1" applyAlignment="1">
      <alignment horizontal="center" vertical="center"/>
    </xf>
    <xf numFmtId="1" fontId="2" fillId="4" borderId="29" xfId="0" applyNumberFormat="1" applyFont="1" applyFill="1" applyBorder="1" applyAlignment="1">
      <alignment horizontal="center" vertical="center"/>
    </xf>
    <xf numFmtId="1" fontId="2" fillId="3" borderId="29" xfId="0" applyNumberFormat="1" applyFont="1" applyFill="1" applyBorder="1" applyAlignment="1">
      <alignment horizontal="center" vertical="center"/>
    </xf>
    <xf numFmtId="0" fontId="2" fillId="5" borderId="30" xfId="0" applyFont="1" applyFill="1" applyBorder="1" applyAlignment="1">
      <alignment horizontal="center" vertical="center"/>
    </xf>
    <xf numFmtId="1" fontId="2" fillId="0" borderId="0" xfId="0" quotePrefix="1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4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" fontId="2" fillId="4" borderId="4" xfId="0" quotePrefix="1" applyNumberFormat="1" applyFont="1" applyFill="1" applyBorder="1" applyAlignment="1">
      <alignment horizontal="center" vertical="center"/>
    </xf>
    <xf numFmtId="1" fontId="2" fillId="3" borderId="4" xfId="0" quotePrefix="1" applyNumberFormat="1" applyFont="1" applyFill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6" xfId="2" applyBorder="1" applyAlignment="1">
      <alignment horizontal="center" vertical="center" wrapText="1"/>
    </xf>
    <xf numFmtId="1" fontId="2" fillId="4" borderId="31" xfId="0" quotePrefix="1" applyNumberFormat="1" applyFont="1" applyFill="1" applyBorder="1" applyAlignment="1">
      <alignment horizontal="center" vertical="center"/>
    </xf>
    <xf numFmtId="1" fontId="2" fillId="3" borderId="31" xfId="0" quotePrefix="1" applyNumberFormat="1" applyFont="1" applyFill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" fillId="4" borderId="47" xfId="0" quotePrefix="1" applyNumberFormat="1" applyFont="1" applyFill="1" applyBorder="1" applyAlignment="1">
      <alignment horizontal="center" vertical="center"/>
    </xf>
    <xf numFmtId="1" fontId="2" fillId="3" borderId="47" xfId="0" quotePrefix="1" applyNumberFormat="1" applyFont="1" applyFill="1" applyBorder="1" applyAlignment="1">
      <alignment horizontal="center" vertical="center"/>
    </xf>
    <xf numFmtId="0" fontId="2" fillId="0" borderId="59" xfId="0" applyFont="1" applyBorder="1" applyAlignment="1">
      <alignment horizontal="center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5" borderId="18" xfId="0" applyFont="1" applyFill="1" applyBorder="1" applyAlignment="1">
      <alignment horizontal="center" vertical="center"/>
    </xf>
    <xf numFmtId="1" fontId="2" fillId="5" borderId="4" xfId="0" applyNumberFormat="1" applyFont="1" applyFill="1" applyBorder="1" applyAlignment="1">
      <alignment horizontal="center" vertical="center"/>
    </xf>
    <xf numFmtId="164" fontId="2" fillId="5" borderId="4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1" fontId="2" fillId="4" borderId="11" xfId="0" quotePrefix="1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center" vertical="center"/>
    </xf>
    <xf numFmtId="0" fontId="2" fillId="5" borderId="62" xfId="0" applyFont="1" applyFill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65" xfId="0" applyFont="1" applyBorder="1" applyAlignment="1">
      <alignment vertical="center"/>
    </xf>
    <xf numFmtId="0" fontId="2" fillId="3" borderId="65" xfId="0" applyFont="1" applyFill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top"/>
    </xf>
    <xf numFmtId="1" fontId="2" fillId="0" borderId="40" xfId="0" applyNumberFormat="1" applyFont="1" applyBorder="1" applyAlignment="1">
      <alignment horizontal="center" vertical="top"/>
    </xf>
    <xf numFmtId="0" fontId="2" fillId="0" borderId="0" xfId="0" applyFont="1" applyAlignment="1">
      <alignment horizontal="left" vertical="top" textRotation="180"/>
    </xf>
    <xf numFmtId="0" fontId="2" fillId="0" borderId="48" xfId="0" applyFont="1" applyBorder="1" applyAlignment="1">
      <alignment horizontal="center" vertical="center" textRotation="90"/>
    </xf>
    <xf numFmtId="49" fontId="3" fillId="2" borderId="67" xfId="0" applyNumberFormat="1" applyFont="1" applyFill="1" applyBorder="1" applyAlignment="1">
      <alignment horizontal="center"/>
    </xf>
    <xf numFmtId="49" fontId="3" fillId="0" borderId="68" xfId="0" applyNumberFormat="1" applyFont="1" applyBorder="1" applyAlignment="1">
      <alignment horizontal="center"/>
    </xf>
    <xf numFmtId="49" fontId="3" fillId="0" borderId="69" xfId="0" applyNumberFormat="1" applyFont="1" applyBorder="1" applyAlignment="1">
      <alignment horizontal="center"/>
    </xf>
    <xf numFmtId="49" fontId="3" fillId="0" borderId="70" xfId="0" applyNumberFormat="1" applyFont="1" applyBorder="1" applyAlignment="1">
      <alignment horizontal="center"/>
    </xf>
    <xf numFmtId="49" fontId="3" fillId="0" borderId="71" xfId="0" applyNumberFormat="1" applyFont="1" applyBorder="1" applyAlignment="1">
      <alignment horizontal="center"/>
    </xf>
    <xf numFmtId="49" fontId="3" fillId="0" borderId="7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49" fontId="2" fillId="0" borderId="73" xfId="0" applyNumberFormat="1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49" fontId="3" fillId="0" borderId="75" xfId="0" applyNumberFormat="1" applyFont="1" applyBorder="1" applyAlignment="1">
      <alignment horizontal="center"/>
    </xf>
    <xf numFmtId="49" fontId="3" fillId="0" borderId="16" xfId="0" applyNumberFormat="1" applyFont="1" applyBorder="1" applyAlignment="1">
      <alignment horizontal="center"/>
    </xf>
    <xf numFmtId="49" fontId="3" fillId="0" borderId="76" xfId="0" applyNumberFormat="1" applyFont="1" applyBorder="1" applyAlignment="1">
      <alignment horizontal="center"/>
    </xf>
    <xf numFmtId="49" fontId="3" fillId="0" borderId="18" xfId="0" applyNumberFormat="1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5" borderId="11" xfId="0" applyFont="1" applyFill="1" applyBorder="1" applyAlignment="1">
      <alignment horizontal="center" vertical="center"/>
    </xf>
    <xf numFmtId="0" fontId="17" fillId="7" borderId="0" xfId="1" applyFont="1" applyFill="1" applyAlignment="1">
      <alignment horizontal="center" wrapText="1"/>
    </xf>
    <xf numFmtId="0" fontId="17" fillId="7" borderId="0" xfId="1" applyFont="1" applyFill="1" applyAlignment="1">
      <alignment wrapText="1"/>
    </xf>
    <xf numFmtId="0" fontId="17" fillId="7" borderId="0" xfId="1" applyFont="1" applyFill="1" applyAlignment="1">
      <alignment horizontal="right" wrapText="1"/>
    </xf>
    <xf numFmtId="15" fontId="17" fillId="7" borderId="0" xfId="1" applyNumberFormat="1" applyFont="1" applyFill="1" applyAlignment="1">
      <alignment horizontal="center" wrapText="1"/>
    </xf>
    <xf numFmtId="0" fontId="18" fillId="7" borderId="0" xfId="1" applyFont="1" applyFill="1" applyAlignment="1">
      <alignment wrapText="1"/>
    </xf>
    <xf numFmtId="0" fontId="15" fillId="7" borderId="0" xfId="1" applyFont="1" applyFill="1"/>
    <xf numFmtId="0" fontId="2" fillId="5" borderId="80" xfId="0" applyFont="1" applyFill="1" applyBorder="1" applyAlignment="1">
      <alignment horizontal="center"/>
    </xf>
    <xf numFmtId="0" fontId="2" fillId="5" borderId="81" xfId="0" applyFont="1" applyFill="1" applyBorder="1" applyAlignment="1">
      <alignment horizontal="center" vertical="center"/>
    </xf>
    <xf numFmtId="0" fontId="9" fillId="0" borderId="82" xfId="2" applyBorder="1" applyAlignment="1">
      <alignment horizontal="center" wrapText="1"/>
    </xf>
    <xf numFmtId="0" fontId="2" fillId="0" borderId="82" xfId="2" applyFont="1" applyBorder="1" applyAlignment="1">
      <alignment horizontal="center" wrapText="1"/>
    </xf>
    <xf numFmtId="0" fontId="2" fillId="0" borderId="82" xfId="0" applyFont="1" applyBorder="1" applyAlignment="1">
      <alignment horizontal="center"/>
    </xf>
    <xf numFmtId="0" fontId="2" fillId="0" borderId="81" xfId="0" applyFont="1" applyBorder="1" applyAlignment="1">
      <alignment horizontal="center" vertical="center"/>
    </xf>
    <xf numFmtId="0" fontId="2" fillId="5" borderId="82" xfId="2" applyFont="1" applyFill="1" applyBorder="1" applyAlignment="1">
      <alignment horizontal="center" wrapText="1"/>
    </xf>
    <xf numFmtId="0" fontId="2" fillId="5" borderId="82" xfId="0" applyFont="1" applyFill="1" applyBorder="1" applyAlignment="1">
      <alignment horizontal="center"/>
    </xf>
    <xf numFmtId="0" fontId="9" fillId="5" borderId="82" xfId="2" applyFill="1" applyBorder="1" applyAlignment="1">
      <alignment horizontal="center" wrapText="1"/>
    </xf>
    <xf numFmtId="0" fontId="2" fillId="0" borderId="82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textRotation="90"/>
    </xf>
    <xf numFmtId="49" fontId="2" fillId="0" borderId="5" xfId="0" applyNumberFormat="1" applyFont="1" applyBorder="1" applyAlignment="1">
      <alignment horizontal="center" vertical="center" textRotation="90"/>
    </xf>
    <xf numFmtId="0" fontId="19" fillId="0" borderId="0" xfId="0" applyFont="1" applyAlignment="1">
      <alignment horizontal="center" vertical="center"/>
    </xf>
    <xf numFmtId="49" fontId="3" fillId="5" borderId="37" xfId="0" applyNumberFormat="1" applyFont="1" applyFill="1" applyBorder="1" applyAlignment="1">
      <alignment horizontal="center" vertical="center"/>
    </xf>
    <xf numFmtId="0" fontId="3" fillId="0" borderId="64" xfId="0" applyFont="1" applyBorder="1" applyAlignment="1">
      <alignment horizontal="center" vertical="top" textRotation="90"/>
    </xf>
    <xf numFmtId="0" fontId="2" fillId="9" borderId="3" xfId="0" applyFont="1" applyFill="1" applyBorder="1" applyAlignment="1">
      <alignment horizontal="center" vertical="center"/>
    </xf>
    <xf numFmtId="0" fontId="2" fillId="9" borderId="29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1" fontId="2" fillId="9" borderId="4" xfId="0" applyNumberFormat="1" applyFont="1" applyFill="1" applyBorder="1" applyAlignment="1">
      <alignment horizontal="center" vertical="center"/>
    </xf>
    <xf numFmtId="164" fontId="2" fillId="9" borderId="4" xfId="0" applyNumberFormat="1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37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vertical="center"/>
    </xf>
    <xf numFmtId="0" fontId="6" fillId="9" borderId="0" xfId="0" applyFont="1" applyFill="1" applyAlignment="1">
      <alignment vertical="center"/>
    </xf>
    <xf numFmtId="0" fontId="3" fillId="0" borderId="8" xfId="0" applyFont="1" applyBorder="1"/>
    <xf numFmtId="0" fontId="0" fillId="0" borderId="23" xfId="0" applyBorder="1"/>
    <xf numFmtId="0" fontId="2" fillId="5" borderId="57" xfId="0" applyFont="1" applyFill="1" applyBorder="1" applyAlignment="1">
      <alignment horizontal="center" vertical="center"/>
    </xf>
    <xf numFmtId="0" fontId="2" fillId="7" borderId="60" xfId="0" applyFont="1" applyFill="1" applyBorder="1" applyAlignment="1">
      <alignment horizontal="center" vertical="center"/>
    </xf>
    <xf numFmtId="0" fontId="2" fillId="5" borderId="84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textRotation="90"/>
    </xf>
    <xf numFmtId="0" fontId="3" fillId="5" borderId="52" xfId="0" applyFont="1" applyFill="1" applyBorder="1" applyAlignment="1">
      <alignment horizontal="center" vertical="center"/>
    </xf>
    <xf numFmtId="0" fontId="3" fillId="0" borderId="46" xfId="2" applyFont="1" applyBorder="1" applyAlignment="1">
      <alignment horizontal="center" wrapText="1"/>
    </xf>
    <xf numFmtId="0" fontId="2" fillId="0" borderId="46" xfId="2" applyFont="1" applyBorder="1" applyAlignment="1">
      <alignment horizontal="center" wrapText="1"/>
    </xf>
    <xf numFmtId="0" fontId="3" fillId="7" borderId="52" xfId="0" applyFont="1" applyFill="1" applyBorder="1" applyAlignment="1">
      <alignment horizontal="center" vertical="center"/>
    </xf>
    <xf numFmtId="0" fontId="2" fillId="5" borderId="52" xfId="0" applyFont="1" applyFill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center" vertical="center"/>
    </xf>
    <xf numFmtId="1" fontId="2" fillId="4" borderId="18" xfId="0" quotePrefix="1" applyNumberFormat="1" applyFont="1" applyFill="1" applyBorder="1" applyAlignment="1">
      <alignment horizontal="center" vertical="center"/>
    </xf>
    <xf numFmtId="1" fontId="2" fillId="3" borderId="18" xfId="0" quotePrefix="1" applyNumberFormat="1" applyFont="1" applyFill="1" applyBorder="1" applyAlignment="1">
      <alignment horizontal="center" vertical="center"/>
    </xf>
    <xf numFmtId="1" fontId="20" fillId="6" borderId="18" xfId="0" quotePrefix="1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" fontId="2" fillId="4" borderId="1" xfId="0" quotePrefix="1" applyNumberFormat="1" applyFont="1" applyFill="1" applyBorder="1" applyAlignment="1">
      <alignment horizontal="center" vertical="center"/>
    </xf>
    <xf numFmtId="1" fontId="2" fillId="3" borderId="1" xfId="0" quotePrefix="1" applyNumberFormat="1" applyFont="1" applyFill="1" applyBorder="1" applyAlignment="1">
      <alignment horizontal="center" vertical="center"/>
    </xf>
    <xf numFmtId="1" fontId="20" fillId="6" borderId="1" xfId="0" quotePrefix="1" applyNumberFormat="1" applyFont="1" applyFill="1" applyBorder="1" applyAlignment="1">
      <alignment horizontal="center" vertical="center"/>
    </xf>
    <xf numFmtId="0" fontId="3" fillId="0" borderId="76" xfId="0" applyFont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2" fillId="5" borderId="76" xfId="0" applyFont="1" applyFill="1" applyBorder="1" applyAlignment="1">
      <alignment horizontal="center" vertical="center"/>
    </xf>
    <xf numFmtId="0" fontId="2" fillId="5" borderId="94" xfId="0" applyFont="1" applyFill="1" applyBorder="1" applyAlignment="1">
      <alignment horizontal="center" vertical="center"/>
    </xf>
    <xf numFmtId="0" fontId="2" fillId="4" borderId="95" xfId="0" applyFont="1" applyFill="1" applyBorder="1" applyAlignment="1">
      <alignment horizontal="center" vertical="center"/>
    </xf>
    <xf numFmtId="0" fontId="2" fillId="0" borderId="97" xfId="0" applyFont="1" applyBorder="1" applyAlignment="1">
      <alignment horizontal="center"/>
    </xf>
    <xf numFmtId="0" fontId="3" fillId="0" borderId="48" xfId="0" applyFont="1" applyBorder="1" applyAlignment="1">
      <alignment horizontal="center" textRotation="90"/>
    </xf>
    <xf numFmtId="0" fontId="15" fillId="0" borderId="82" xfId="2" applyFont="1" applyBorder="1" applyAlignment="1">
      <alignment horizontal="center" wrapText="1"/>
    </xf>
    <xf numFmtId="0" fontId="3" fillId="0" borderId="82" xfId="2" applyFont="1" applyBorder="1" applyAlignment="1">
      <alignment horizontal="center" wrapText="1"/>
    </xf>
    <xf numFmtId="0" fontId="3" fillId="0" borderId="82" xfId="0" applyFont="1" applyBorder="1" applyAlignment="1">
      <alignment horizontal="center"/>
    </xf>
    <xf numFmtId="0" fontId="3" fillId="4" borderId="100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22" fillId="6" borderId="100" xfId="0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2" fillId="5" borderId="29" xfId="0" applyNumberFormat="1" applyFont="1" applyFill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left" vertical="top" textRotation="180"/>
    </xf>
    <xf numFmtId="0" fontId="3" fillId="0" borderId="82" xfId="0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3" fontId="3" fillId="0" borderId="100" xfId="0" applyNumberFormat="1" applyFont="1" applyBorder="1" applyAlignment="1">
      <alignment horizontal="center" vertical="center"/>
    </xf>
    <xf numFmtId="0" fontId="2" fillId="0" borderId="10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textRotation="90"/>
    </xf>
    <xf numFmtId="0" fontId="3" fillId="5" borderId="73" xfId="0" applyFont="1" applyFill="1" applyBorder="1" applyAlignment="1">
      <alignment horizontal="center" vertical="center"/>
    </xf>
    <xf numFmtId="0" fontId="2" fillId="5" borderId="7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2" fillId="0" borderId="104" xfId="2" applyFont="1" applyBorder="1" applyAlignment="1">
      <alignment horizontal="center" wrapText="1"/>
    </xf>
    <xf numFmtId="0" fontId="2" fillId="0" borderId="94" xfId="0" applyFont="1" applyBorder="1" applyAlignment="1">
      <alignment horizontal="center" vertical="center"/>
    </xf>
    <xf numFmtId="0" fontId="3" fillId="0" borderId="105" xfId="0" applyFont="1" applyBorder="1" applyAlignment="1">
      <alignment horizontal="center" vertical="center"/>
    </xf>
    <xf numFmtId="49" fontId="0" fillId="0" borderId="25" xfId="0" applyNumberFormat="1" applyBorder="1" applyAlignment="1">
      <alignment horizontal="center" vertical="center" textRotation="90"/>
    </xf>
    <xf numFmtId="0" fontId="2" fillId="0" borderId="106" xfId="0" applyFont="1" applyBorder="1" applyAlignment="1">
      <alignment horizontal="left"/>
    </xf>
    <xf numFmtId="0" fontId="2" fillId="0" borderId="107" xfId="0" applyFont="1" applyBorder="1" applyAlignment="1">
      <alignment horizontal="center"/>
    </xf>
    <xf numFmtId="0" fontId="2" fillId="7" borderId="37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2" fillId="5" borderId="108" xfId="0" applyFont="1" applyFill="1" applyBorder="1" applyAlignment="1">
      <alignment horizontal="center" vertical="center"/>
    </xf>
    <xf numFmtId="49" fontId="2" fillId="5" borderId="37" xfId="0" applyNumberFormat="1" applyFont="1" applyFill="1" applyBorder="1" applyAlignment="1">
      <alignment horizontal="center" vertical="center"/>
    </xf>
    <xf numFmtId="49" fontId="3" fillId="0" borderId="108" xfId="0" applyNumberFormat="1" applyFont="1" applyBorder="1" applyAlignment="1">
      <alignment horizontal="center" vertical="center"/>
    </xf>
    <xf numFmtId="0" fontId="2" fillId="0" borderId="109" xfId="0" applyFont="1" applyBorder="1" applyAlignment="1">
      <alignment horizontal="center" vertical="center"/>
    </xf>
    <xf numFmtId="49" fontId="2" fillId="0" borderId="108" xfId="0" applyNumberFormat="1" applyFont="1" applyBorder="1" applyAlignment="1">
      <alignment horizontal="center" vertical="center"/>
    </xf>
    <xf numFmtId="49" fontId="3" fillId="0" borderId="111" xfId="0" applyNumberFormat="1" applyFont="1" applyBorder="1" applyAlignment="1">
      <alignment horizontal="center" vertical="center"/>
    </xf>
    <xf numFmtId="49" fontId="2" fillId="0" borderId="110" xfId="0" applyNumberFormat="1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0" fillId="0" borderId="107" xfId="0" applyBorder="1" applyAlignment="1">
      <alignment horizontal="center" vertical="top"/>
    </xf>
    <xf numFmtId="49" fontId="0" fillId="0" borderId="113" xfId="0" applyNumberFormat="1" applyBorder="1" applyAlignment="1">
      <alignment horizontal="center" vertical="center" textRotation="90"/>
    </xf>
    <xf numFmtId="0" fontId="3" fillId="0" borderId="92" xfId="0" applyFont="1" applyBorder="1" applyAlignment="1">
      <alignment horizontal="center" vertical="top" textRotation="90"/>
    </xf>
    <xf numFmtId="0" fontId="3" fillId="0" borderId="11" xfId="0" applyFont="1" applyBorder="1" applyAlignment="1">
      <alignment horizontal="center" vertical="center"/>
    </xf>
    <xf numFmtId="0" fontId="3" fillId="5" borderId="8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3" fontId="3" fillId="5" borderId="4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9" borderId="82" xfId="0" applyFont="1" applyFill="1" applyBorder="1" applyAlignment="1">
      <alignment horizontal="center" vertical="center"/>
    </xf>
    <xf numFmtId="0" fontId="9" fillId="9" borderId="82" xfId="2" applyFill="1" applyBorder="1" applyAlignment="1">
      <alignment horizontal="center" vertical="center" wrapText="1"/>
    </xf>
    <xf numFmtId="0" fontId="2" fillId="9" borderId="57" xfId="0" applyFont="1" applyFill="1" applyBorder="1" applyAlignment="1">
      <alignment horizontal="center" vertical="center"/>
    </xf>
    <xf numFmtId="0" fontId="2" fillId="9" borderId="94" xfId="0" applyFont="1" applyFill="1" applyBorder="1" applyAlignment="1">
      <alignment horizontal="center" vertical="center"/>
    </xf>
    <xf numFmtId="49" fontId="0" fillId="0" borderId="42" xfId="0" applyNumberFormat="1" applyBorder="1" applyAlignment="1">
      <alignment horizontal="center" vertical="center" textRotation="90"/>
    </xf>
    <xf numFmtId="49" fontId="0" fillId="0" borderId="49" xfId="0" applyNumberFormat="1" applyBorder="1" applyAlignment="1">
      <alignment horizontal="center" vertical="center" textRotation="90"/>
    </xf>
    <xf numFmtId="49" fontId="0" fillId="0" borderId="50" xfId="0" applyNumberFormat="1" applyBorder="1" applyAlignment="1">
      <alignment horizontal="center" vertical="center" textRotation="90"/>
    </xf>
    <xf numFmtId="49" fontId="2" fillId="0" borderId="51" xfId="0" applyNumberFormat="1" applyFont="1" applyBorder="1" applyAlignment="1">
      <alignment horizontal="center" vertical="center" textRotation="90"/>
    </xf>
    <xf numFmtId="49" fontId="0" fillId="0" borderId="9" xfId="0" applyNumberFormat="1" applyBorder="1" applyAlignment="1">
      <alignment horizontal="center" vertical="center" textRotation="90"/>
    </xf>
    <xf numFmtId="49" fontId="0" fillId="0" borderId="5" xfId="0" applyNumberFormat="1" applyBorder="1" applyAlignment="1">
      <alignment horizontal="center" vertical="center" textRotation="90"/>
    </xf>
    <xf numFmtId="0" fontId="2" fillId="0" borderId="9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49" fontId="2" fillId="0" borderId="102" xfId="0" applyNumberFormat="1" applyFont="1" applyBorder="1" applyAlignment="1">
      <alignment horizontal="center" vertical="center" textRotation="90"/>
    </xf>
    <xf numFmtId="0" fontId="15" fillId="0" borderId="56" xfId="2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/>
    </xf>
    <xf numFmtId="0" fontId="3" fillId="0" borderId="26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 textRotation="90"/>
    </xf>
    <xf numFmtId="0" fontId="5" fillId="0" borderId="31" xfId="0" applyFont="1" applyBorder="1" applyAlignment="1">
      <alignment horizontal="center" vertical="center" textRotation="90"/>
    </xf>
    <xf numFmtId="0" fontId="5" fillId="0" borderId="39" xfId="0" applyFont="1" applyBorder="1" applyAlignment="1">
      <alignment horizontal="center" vertical="center" textRotation="90"/>
    </xf>
    <xf numFmtId="0" fontId="5" fillId="0" borderId="33" xfId="0" applyFont="1" applyBorder="1" applyAlignment="1">
      <alignment horizontal="center" vertical="center" textRotation="90"/>
    </xf>
    <xf numFmtId="0" fontId="5" fillId="0" borderId="36" xfId="0" applyFont="1" applyBorder="1" applyAlignment="1">
      <alignment horizontal="center" vertical="center" textRotation="90"/>
    </xf>
    <xf numFmtId="0" fontId="5" fillId="0" borderId="34" xfId="0" applyFont="1" applyBorder="1" applyAlignment="1">
      <alignment horizontal="center" vertical="center" textRotation="90"/>
    </xf>
    <xf numFmtId="0" fontId="7" fillId="0" borderId="25" xfId="0" applyFont="1" applyBorder="1" applyAlignment="1">
      <alignment horizontal="center" vertical="center"/>
    </xf>
    <xf numFmtId="0" fontId="2" fillId="9" borderId="62" xfId="0" applyFont="1" applyFill="1" applyBorder="1" applyAlignment="1">
      <alignment horizontal="center" vertical="center"/>
    </xf>
    <xf numFmtId="0" fontId="2" fillId="9" borderId="2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textRotation="90"/>
    </xf>
    <xf numFmtId="0" fontId="2" fillId="5" borderId="4" xfId="0" applyFont="1" applyFill="1" applyBorder="1" applyAlignment="1">
      <alignment vertical="center"/>
    </xf>
    <xf numFmtId="0" fontId="2" fillId="9" borderId="1" xfId="0" applyFont="1" applyFill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 textRotation="90"/>
    </xf>
    <xf numFmtId="0" fontId="2" fillId="0" borderId="63" xfId="0" applyFont="1" applyBorder="1" applyAlignment="1">
      <alignment horizontal="center" textRotation="90"/>
    </xf>
    <xf numFmtId="0" fontId="3" fillId="0" borderId="37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" fontId="2" fillId="6" borderId="47" xfId="0" quotePrefix="1" applyNumberFormat="1" applyFont="1" applyFill="1" applyBorder="1" applyAlignment="1">
      <alignment horizontal="center" vertical="center"/>
    </xf>
    <xf numFmtId="0" fontId="2" fillId="6" borderId="96" xfId="0" applyFont="1" applyFill="1" applyBorder="1" applyAlignment="1">
      <alignment horizontal="center" vertical="center"/>
    </xf>
    <xf numFmtId="0" fontId="2" fillId="0" borderId="52" xfId="3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0" fontId="2" fillId="0" borderId="37" xfId="3" applyBorder="1" applyAlignment="1">
      <alignment horizontal="center" vertical="center"/>
    </xf>
    <xf numFmtId="0" fontId="2" fillId="7" borderId="3" xfId="3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" fillId="0" borderId="32" xfId="2" applyFont="1" applyBorder="1" applyAlignment="1">
      <alignment horizontal="center" wrapText="1"/>
    </xf>
    <xf numFmtId="0" fontId="3" fillId="0" borderId="104" xfId="0" applyFont="1" applyBorder="1" applyAlignment="1">
      <alignment vertical="center"/>
    </xf>
    <xf numFmtId="0" fontId="1" fillId="0" borderId="0" xfId="1" applyFont="1" applyAlignment="1">
      <alignment horizontal="center" wrapText="1"/>
    </xf>
    <xf numFmtId="0" fontId="9" fillId="0" borderId="0" xfId="1"/>
    <xf numFmtId="0" fontId="1" fillId="0" borderId="0" xfId="1" applyFont="1" applyAlignment="1">
      <alignment wrapText="1"/>
    </xf>
    <xf numFmtId="0" fontId="1" fillId="0" borderId="0" xfId="1" applyFont="1" applyAlignment="1">
      <alignment horizontal="right" wrapText="1"/>
    </xf>
    <xf numFmtId="0" fontId="16" fillId="0" borderId="0" xfId="1" applyFont="1" applyAlignment="1">
      <alignment wrapText="1"/>
    </xf>
    <xf numFmtId="0" fontId="3" fillId="0" borderId="104" xfId="0" applyFont="1" applyBorder="1" applyAlignment="1">
      <alignment horizontal="center" vertical="center"/>
    </xf>
    <xf numFmtId="0" fontId="2" fillId="0" borderId="3" xfId="3" applyBorder="1" applyAlignment="1">
      <alignment horizontal="center" vertical="center"/>
    </xf>
    <xf numFmtId="49" fontId="2" fillId="0" borderId="115" xfId="3" applyNumberForma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3" fontId="3" fillId="0" borderId="18" xfId="0" applyNumberFormat="1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center" vertical="center"/>
    </xf>
    <xf numFmtId="0" fontId="24" fillId="0" borderId="65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49" fontId="0" fillId="0" borderId="0" xfId="0" applyNumberFormat="1" applyAlignment="1">
      <alignment horizontal="left" vertical="center" textRotation="90"/>
    </xf>
    <xf numFmtId="0" fontId="4" fillId="0" borderId="0" xfId="0" applyFont="1" applyAlignment="1">
      <alignment horizontal="left"/>
    </xf>
    <xf numFmtId="0" fontId="25" fillId="0" borderId="4" xfId="0" applyFont="1" applyBorder="1" applyAlignment="1">
      <alignment horizontal="center" vertical="center"/>
    </xf>
    <xf numFmtId="0" fontId="20" fillId="10" borderId="4" xfId="3" applyFont="1" applyFill="1" applyBorder="1" applyAlignment="1">
      <alignment horizontal="center" vertical="center"/>
    </xf>
    <xf numFmtId="49" fontId="5" fillId="0" borderId="85" xfId="0" applyNumberFormat="1" applyFont="1" applyBorder="1" applyAlignment="1">
      <alignment horizontal="center" vertical="center"/>
    </xf>
    <xf numFmtId="49" fontId="5" fillId="0" borderId="25" xfId="0" applyNumberFormat="1" applyFont="1" applyBorder="1" applyAlignment="1">
      <alignment horizontal="center" vertical="center"/>
    </xf>
    <xf numFmtId="49" fontId="5" fillId="0" borderId="42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textRotation="90"/>
    </xf>
    <xf numFmtId="0" fontId="22" fillId="6" borderId="55" xfId="0" applyFont="1" applyFill="1" applyBorder="1" applyAlignment="1">
      <alignment horizontal="center" textRotation="90"/>
    </xf>
    <xf numFmtId="0" fontId="20" fillId="6" borderId="40" xfId="0" applyFont="1" applyFill="1" applyBorder="1" applyAlignment="1">
      <alignment horizontal="center" textRotation="90"/>
    </xf>
    <xf numFmtId="0" fontId="3" fillId="0" borderId="86" xfId="0" applyFont="1" applyBorder="1" applyAlignment="1">
      <alignment horizontal="center" textRotation="90"/>
    </xf>
    <xf numFmtId="0" fontId="0" fillId="0" borderId="41" xfId="0" applyBorder="1" applyAlignment="1">
      <alignment horizontal="center" textRotation="90"/>
    </xf>
    <xf numFmtId="0" fontId="3" fillId="0" borderId="0" xfId="0" applyFont="1" applyAlignment="1">
      <alignment horizontal="center" textRotation="90"/>
    </xf>
    <xf numFmtId="0" fontId="0" fillId="0" borderId="0" xfId="0" applyAlignment="1">
      <alignment horizontal="center" textRotation="90"/>
    </xf>
    <xf numFmtId="0" fontId="3" fillId="0" borderId="55" xfId="0" applyFont="1" applyBorder="1" applyAlignment="1">
      <alignment horizontal="center" textRotation="90"/>
    </xf>
    <xf numFmtId="0" fontId="0" fillId="0" borderId="40" xfId="0" applyBorder="1" applyAlignment="1">
      <alignment horizontal="center" textRotation="90"/>
    </xf>
    <xf numFmtId="0" fontId="3" fillId="4" borderId="55" xfId="0" applyFont="1" applyFill="1" applyBorder="1" applyAlignment="1">
      <alignment horizontal="center" textRotation="90"/>
    </xf>
    <xf numFmtId="0" fontId="0" fillId="4" borderId="40" xfId="0" applyFill="1" applyBorder="1" applyAlignment="1">
      <alignment horizontal="center" textRotation="90"/>
    </xf>
    <xf numFmtId="0" fontId="3" fillId="3" borderId="55" xfId="0" applyFont="1" applyFill="1" applyBorder="1" applyAlignment="1">
      <alignment horizontal="center" textRotation="90"/>
    </xf>
    <xf numFmtId="0" fontId="0" fillId="3" borderId="40" xfId="0" applyFill="1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3" fillId="0" borderId="114" xfId="0" applyFont="1" applyBorder="1" applyAlignment="1">
      <alignment horizontal="center" textRotation="90"/>
    </xf>
    <xf numFmtId="0" fontId="0" fillId="0" borderId="92" xfId="0" applyBorder="1" applyAlignment="1">
      <alignment horizontal="center" textRotation="90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87" xfId="0" applyNumberFormat="1" applyFont="1" applyBorder="1" applyAlignment="1">
      <alignment horizontal="center" vertical="center" textRotation="90"/>
    </xf>
    <xf numFmtId="0" fontId="0" fillId="0" borderId="88" xfId="0" applyBorder="1" applyAlignment="1">
      <alignment horizontal="center" vertical="center" textRotation="90"/>
    </xf>
    <xf numFmtId="0" fontId="0" fillId="0" borderId="89" xfId="0" applyBorder="1" applyAlignment="1">
      <alignment horizontal="center" vertical="center" textRotation="90"/>
    </xf>
    <xf numFmtId="49" fontId="3" fillId="0" borderId="90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" fillId="4" borderId="58" xfId="0" applyFont="1" applyFill="1" applyBorder="1" applyAlignment="1">
      <alignment horizontal="center" textRotation="90"/>
    </xf>
    <xf numFmtId="0" fontId="3" fillId="4" borderId="92" xfId="0" applyFont="1" applyFill="1" applyBorder="1" applyAlignment="1">
      <alignment horizontal="center" textRotation="90"/>
    </xf>
    <xf numFmtId="0" fontId="3" fillId="3" borderId="31" xfId="0" applyFont="1" applyFill="1" applyBorder="1" applyAlignment="1">
      <alignment horizontal="center" textRotation="90"/>
    </xf>
    <xf numFmtId="0" fontId="3" fillId="3" borderId="40" xfId="0" applyFont="1" applyFill="1" applyBorder="1" applyAlignment="1">
      <alignment horizontal="center" textRotation="90"/>
    </xf>
    <xf numFmtId="0" fontId="22" fillId="6" borderId="44" xfId="0" applyFont="1" applyFill="1" applyBorder="1" applyAlignment="1">
      <alignment horizontal="center" textRotation="90"/>
    </xf>
    <xf numFmtId="0" fontId="22" fillId="6" borderId="93" xfId="0" applyFont="1" applyFill="1" applyBorder="1" applyAlignment="1">
      <alignment horizontal="center" textRotation="90"/>
    </xf>
    <xf numFmtId="0" fontId="3" fillId="0" borderId="26" xfId="0" applyFont="1" applyBorder="1" applyAlignment="1">
      <alignment horizontal="center" textRotation="90"/>
    </xf>
    <xf numFmtId="0" fontId="0" fillId="0" borderId="26" xfId="0" applyBorder="1" applyAlignment="1">
      <alignment horizontal="center" textRotation="90"/>
    </xf>
    <xf numFmtId="1" fontId="2" fillId="7" borderId="4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3" xr:uid="{7AA05C1B-BCB8-4424-A3E2-83B1ED83C705}"/>
    <cellStyle name="Normal_HISTÒRIC" xfId="1" xr:uid="{00000000-0005-0000-0000-000001000000}"/>
    <cellStyle name="Normal_U.E. ALZIRA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vid\Dropbox\UD%20ALZIRA\Estadistiques_2022-23.xlsx" TargetMode="External"/><Relationship Id="rId1" Type="http://schemas.openxmlformats.org/officeDocument/2006/relationships/externalLinkPath" Target="Estadistiques_2022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ÒRIC sols lliga"/>
      <sheetName val="Hoja1"/>
      <sheetName val="HISTÒRIC"/>
      <sheetName val="U.E. ALZIRA"/>
      <sheetName val="Gols marcats"/>
      <sheetName val="Gols encaixats"/>
      <sheetName val="Classificacions"/>
      <sheetName val="Penals"/>
      <sheetName val="G.m.casa"/>
      <sheetName val="G.e.casa"/>
      <sheetName val="G.m.fora"/>
      <sheetName val="G.e.fora"/>
    </sheetNames>
    <sheetDataSet>
      <sheetData sheetId="0"/>
      <sheetData sheetId="1"/>
      <sheetData sheetId="2"/>
      <sheetData sheetId="3">
        <row r="76">
          <cell r="J76"/>
          <cell r="K76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36"/>
  <sheetViews>
    <sheetView topLeftCell="A3" workbookViewId="0">
      <pane xSplit="1" topLeftCell="B1" activePane="topRight" state="frozen"/>
      <selection activeCell="B14" sqref="B14"/>
      <selection pane="topRight" activeCell="W16" sqref="W16"/>
    </sheetView>
  </sheetViews>
  <sheetFormatPr baseColWidth="10" defaultColWidth="0" defaultRowHeight="13.2" x14ac:dyDescent="0.25"/>
  <cols>
    <col min="1" max="1" width="20" style="59" customWidth="1"/>
    <col min="2" max="2" width="14.33203125" style="55" customWidth="1"/>
    <col min="3" max="5" width="5.5546875" style="55" customWidth="1"/>
    <col min="6" max="8" width="4.33203125" style="55" customWidth="1"/>
    <col min="9" max="9" width="7.109375" style="55" customWidth="1"/>
    <col min="10" max="10" width="5.44140625" style="55" hidden="1" customWidth="1"/>
    <col min="11" max="11" width="6.6640625" style="55" hidden="1" customWidth="1"/>
    <col min="12" max="12" width="4.88671875" style="55" customWidth="1"/>
    <col min="13" max="19" width="4.33203125" style="55" customWidth="1"/>
    <col min="20" max="20" width="4.33203125" style="99" customWidth="1"/>
    <col min="21" max="21" width="4.109375" style="99" customWidth="1"/>
    <col min="22" max="22" width="4.6640625" style="55" customWidth="1"/>
    <col min="23" max="23" width="9.109375" style="112" customWidth="1"/>
    <col min="24" max="24" width="4.109375" style="112" customWidth="1"/>
    <col min="25" max="25" width="4" style="55" customWidth="1"/>
    <col min="26" max="26" width="4.109375" style="55" customWidth="1"/>
    <col min="27" max="27" width="4" style="55" customWidth="1"/>
    <col min="28" max="28" width="4.109375" style="55" hidden="1" customWidth="1"/>
    <col min="29" max="29" width="9.33203125" style="55" customWidth="1"/>
    <col min="30" max="30" width="4.109375" style="55" hidden="1" customWidth="1"/>
    <col min="31" max="31" width="4" style="55" hidden="1" customWidth="1"/>
    <col min="32" max="32" width="4.109375" style="55" hidden="1" customWidth="1"/>
    <col min="33" max="34" width="4" style="55" hidden="1" customWidth="1"/>
    <col min="35" max="35" width="4.109375" style="55" hidden="1" customWidth="1"/>
    <col min="36" max="36" width="4" style="55" hidden="1" customWidth="1"/>
    <col min="37" max="37" width="4.109375" style="55" hidden="1" customWidth="1"/>
    <col min="38" max="38" width="4" style="55" hidden="1" customWidth="1"/>
    <col min="39" max="67" width="4" style="55" customWidth="1"/>
    <col min="68" max="68" width="9.6640625" style="55" customWidth="1"/>
    <col min="69" max="71" width="4.109375" style="55" customWidth="1"/>
    <col min="72" max="72" width="4" style="55" customWidth="1"/>
    <col min="73" max="73" width="4" style="55" hidden="1" customWidth="1"/>
    <col min="74" max="74" width="4" style="55" customWidth="1"/>
    <col min="75" max="75" width="4.109375" style="55" customWidth="1"/>
    <col min="76" max="76" width="4" style="55" customWidth="1"/>
    <col min="77" max="77" width="4.109375" style="55" customWidth="1"/>
    <col min="78" max="78" width="4" style="55" customWidth="1"/>
    <col min="79" max="79" width="4" style="73" customWidth="1"/>
    <col min="80" max="80" width="4.109375" style="73" customWidth="1"/>
    <col min="81" max="81" width="4" style="73" customWidth="1"/>
    <col min="82" max="82" width="4.109375" style="73" customWidth="1"/>
    <col min="83" max="83" width="4.6640625" style="73" customWidth="1"/>
    <col min="84" max="85" width="4.109375" style="73" customWidth="1"/>
    <col min="86" max="86" width="4" style="73" hidden="1" customWidth="1"/>
    <col min="87" max="87" width="4.44140625" style="73" hidden="1" customWidth="1"/>
    <col min="88" max="88" width="4.33203125" style="73" hidden="1" customWidth="1"/>
    <col min="89" max="89" width="4" style="73" hidden="1" customWidth="1"/>
    <col min="90" max="90" width="4.109375" style="73" hidden="1" customWidth="1"/>
    <col min="91" max="91" width="4" style="73" hidden="1" customWidth="1"/>
    <col min="92" max="92" width="4.33203125" style="73" hidden="1" customWidth="1"/>
    <col min="93" max="93" width="4" style="73" hidden="1" customWidth="1"/>
    <col min="94" max="95" width="4.109375" style="73" hidden="1" customWidth="1"/>
    <col min="96" max="96" width="4" style="73" hidden="1" customWidth="1"/>
    <col min="97" max="97" width="4.109375" style="73" hidden="1" customWidth="1"/>
    <col min="98" max="98" width="4" style="73" hidden="1" customWidth="1"/>
    <col min="99" max="99" width="4.109375" style="73" hidden="1" customWidth="1"/>
    <col min="100" max="100" width="4" style="73" hidden="1" customWidth="1"/>
    <col min="101" max="101" width="4.88671875" style="73" hidden="1" customWidth="1"/>
    <col min="102" max="112" width="4" style="73" hidden="1" customWidth="1"/>
    <col min="113" max="113" width="6.44140625" style="61" customWidth="1"/>
    <col min="114" max="114" width="4.109375" style="55" customWidth="1"/>
    <col min="115" max="115" width="4" style="55" customWidth="1"/>
    <col min="116" max="116" width="4.109375" style="55" customWidth="1"/>
    <col min="117" max="117" width="4" style="55" customWidth="1"/>
    <col min="118" max="118" width="4.109375" style="55" hidden="1" customWidth="1"/>
    <col min="119" max="119" width="4" style="55" customWidth="1"/>
    <col min="120" max="120" width="4.109375" style="55" customWidth="1"/>
    <col min="121" max="121" width="4" style="55" customWidth="1"/>
    <col min="122" max="122" width="4.109375" style="55" customWidth="1"/>
    <col min="123" max="124" width="4" style="55" customWidth="1"/>
    <col min="125" max="125" width="4.109375" style="55" customWidth="1"/>
    <col min="126" max="126" width="4" style="55" customWidth="1"/>
    <col min="127" max="127" width="4.109375" style="55" customWidth="1"/>
    <col min="128" max="129" width="4" style="55" customWidth="1"/>
    <col min="130" max="130" width="4.109375" style="55" customWidth="1"/>
    <col min="131" max="131" width="4" style="55" hidden="1" customWidth="1"/>
    <col min="132" max="132" width="4.109375" style="55" hidden="1" customWidth="1"/>
    <col min="133" max="133" width="4" style="55" hidden="1" customWidth="1"/>
    <col min="134" max="134" width="4.109375" style="55" hidden="1" customWidth="1"/>
    <col min="135" max="135" width="4" style="55" hidden="1" customWidth="1"/>
    <col min="136" max="136" width="4.109375" style="55" hidden="1" customWidth="1"/>
    <col min="137" max="137" width="4" style="55" hidden="1" customWidth="1"/>
    <col min="138" max="139" width="4.109375" style="55" hidden="1" customWidth="1"/>
    <col min="140" max="140" width="4" style="55" hidden="1" customWidth="1"/>
    <col min="141" max="141" width="4.109375" style="55" hidden="1" customWidth="1"/>
    <col min="142" max="142" width="4" style="55" hidden="1" customWidth="1"/>
    <col min="143" max="143" width="4.109375" style="55" hidden="1" customWidth="1"/>
    <col min="144" max="155" width="4" style="55" hidden="1" customWidth="1"/>
    <col min="156" max="157" width="4.109375" style="61" hidden="1" customWidth="1"/>
    <col min="158" max="159" width="4.109375" style="55" customWidth="1"/>
    <col min="160" max="160" width="4.5546875" style="55" customWidth="1"/>
    <col min="161" max="161" width="4.109375" style="55" customWidth="1"/>
    <col min="162" max="162" width="4" style="55" customWidth="1"/>
    <col min="163" max="163" width="4.109375" style="55" customWidth="1"/>
    <col min="164" max="164" width="4" style="55" customWidth="1"/>
    <col min="165" max="165" width="4.109375" style="55" hidden="1" customWidth="1"/>
    <col min="166" max="166" width="4" style="55" customWidth="1"/>
    <col min="167" max="167" width="4.109375" style="55" customWidth="1"/>
    <col min="168" max="169" width="4" style="55" customWidth="1"/>
    <col min="170" max="170" width="4.109375" style="55" customWidth="1"/>
    <col min="171" max="171" width="4" style="55" customWidth="1"/>
    <col min="172" max="172" width="4.109375" style="55" customWidth="1"/>
    <col min="173" max="174" width="4" style="55" customWidth="1"/>
    <col min="175" max="175" width="4.109375" style="55" customWidth="1"/>
    <col min="176" max="176" width="4" style="55" customWidth="1"/>
    <col min="177" max="177" width="4.109375" style="55" customWidth="1"/>
    <col min="178" max="178" width="4" style="55" hidden="1" customWidth="1"/>
    <col min="179" max="179" width="4.109375" style="55" hidden="1" customWidth="1"/>
    <col min="180" max="180" width="4" style="55" hidden="1" customWidth="1"/>
    <col min="181" max="181" width="4.109375" style="55" hidden="1" customWidth="1"/>
    <col min="182" max="182" width="4" style="55" hidden="1" customWidth="1"/>
    <col min="183" max="184" width="4.109375" style="55" hidden="1" customWidth="1"/>
    <col min="185" max="185" width="4" style="55" hidden="1" customWidth="1"/>
    <col min="186" max="186" width="4.109375" style="55" hidden="1" customWidth="1"/>
    <col min="187" max="187" width="4" style="55" hidden="1" customWidth="1"/>
    <col min="188" max="188" width="4.109375" style="55" hidden="1" customWidth="1"/>
    <col min="189" max="204" width="4" style="55" hidden="1" customWidth="1"/>
    <col min="205" max="208" width="4.109375" style="62" hidden="1" customWidth="1"/>
    <col min="209" max="213" width="4.109375" style="62" customWidth="1"/>
    <col min="214" max="214" width="4.109375" style="62" hidden="1" customWidth="1"/>
    <col min="215" max="240" width="4.109375" style="62" customWidth="1"/>
    <col min="241" max="244" width="4.109375" style="55" customWidth="1"/>
    <col min="245" max="251" width="4.109375" style="62" customWidth="1"/>
    <col min="252" max="253" width="4.109375" style="62" hidden="1" customWidth="1"/>
    <col min="254" max="16384" width="11.44140625" style="62" hidden="1"/>
  </cols>
  <sheetData>
    <row r="1" spans="1:256" ht="13.8" thickBot="1" x14ac:dyDescent="0.3">
      <c r="A1" s="60"/>
      <c r="BG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spans="1:256" s="88" customFormat="1" ht="25.5" customHeight="1" thickTop="1" x14ac:dyDescent="0.25">
      <c r="A2" s="161"/>
      <c r="B2" s="348"/>
      <c r="C2" s="3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0" t="s">
        <v>0</v>
      </c>
      <c r="P2" s="441"/>
      <c r="Q2" s="442"/>
      <c r="R2" s="63"/>
      <c r="S2" s="63"/>
      <c r="T2" s="105"/>
      <c r="U2" s="105"/>
      <c r="V2" s="146"/>
      <c r="W2" s="436"/>
      <c r="X2" s="113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FB2" s="460"/>
      <c r="FC2" s="461"/>
      <c r="FD2" s="461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62"/>
      <c r="GB2" s="162"/>
      <c r="GC2" s="162"/>
      <c r="GD2" s="162"/>
      <c r="GE2" s="162"/>
      <c r="GF2" s="162"/>
      <c r="GG2" s="162"/>
      <c r="GH2" s="162"/>
      <c r="GI2" s="162"/>
      <c r="GJ2" s="162"/>
      <c r="GK2" s="162"/>
      <c r="GL2" s="162"/>
      <c r="GM2" s="162"/>
      <c r="GN2" s="162"/>
      <c r="GO2" s="162"/>
      <c r="GP2" s="162"/>
      <c r="GQ2" s="162"/>
      <c r="GR2" s="162"/>
      <c r="GS2" s="162"/>
      <c r="GT2" s="162"/>
      <c r="GU2" s="162"/>
      <c r="GV2" s="162"/>
      <c r="HA2" s="456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160"/>
      <c r="IU2" s="160"/>
      <c r="IV2" s="160"/>
    </row>
    <row r="3" spans="1:256" s="96" customFormat="1" ht="91.5" customHeight="1" x14ac:dyDescent="0.25">
      <c r="A3" s="163"/>
      <c r="B3" s="349"/>
      <c r="C3" s="458" t="s">
        <v>1</v>
      </c>
      <c r="D3" s="450" t="s">
        <v>2</v>
      </c>
      <c r="E3" s="450" t="s">
        <v>3</v>
      </c>
      <c r="F3" s="450" t="s">
        <v>4</v>
      </c>
      <c r="G3" s="450" t="s">
        <v>5</v>
      </c>
      <c r="H3" s="450" t="s">
        <v>6</v>
      </c>
      <c r="I3" s="450" t="s">
        <v>7</v>
      </c>
      <c r="J3" s="450"/>
      <c r="K3" s="450"/>
      <c r="L3" s="450" t="s">
        <v>8</v>
      </c>
      <c r="M3" s="450" t="s">
        <v>9</v>
      </c>
      <c r="N3" s="450" t="s">
        <v>10</v>
      </c>
      <c r="O3" s="450" t="s">
        <v>11</v>
      </c>
      <c r="P3" s="450" t="s">
        <v>12</v>
      </c>
      <c r="Q3" s="450" t="s">
        <v>13</v>
      </c>
      <c r="R3" s="452" t="s">
        <v>14</v>
      </c>
      <c r="S3" s="454" t="s">
        <v>15</v>
      </c>
      <c r="T3" s="444" t="s">
        <v>16</v>
      </c>
      <c r="U3" s="444" t="s">
        <v>17</v>
      </c>
      <c r="V3" s="446" t="s">
        <v>18</v>
      </c>
      <c r="W3" s="91"/>
      <c r="X3" s="92"/>
      <c r="Y3" s="93"/>
      <c r="Z3" s="92"/>
      <c r="AA3" s="93"/>
      <c r="AB3" s="92"/>
      <c r="AC3" s="93"/>
      <c r="AD3" s="92"/>
      <c r="AE3" s="93"/>
      <c r="AF3" s="92"/>
      <c r="AG3" s="93"/>
      <c r="AH3" s="93"/>
      <c r="AI3" s="92"/>
      <c r="AJ3" s="93"/>
      <c r="AK3" s="92"/>
      <c r="AL3" s="93"/>
      <c r="AM3" s="92"/>
      <c r="AN3" s="93"/>
      <c r="AO3" s="92"/>
      <c r="AP3" s="93"/>
      <c r="AQ3" s="92"/>
      <c r="AR3" s="93"/>
      <c r="AS3" s="93"/>
      <c r="AT3" s="92"/>
      <c r="AU3" s="93"/>
      <c r="AV3" s="92"/>
      <c r="AW3" s="93"/>
      <c r="AX3" s="92"/>
      <c r="AY3" s="93"/>
      <c r="AZ3" s="92"/>
      <c r="BA3" s="93"/>
      <c r="BB3" s="92"/>
      <c r="BC3" s="92"/>
      <c r="BD3" s="93"/>
      <c r="BE3" s="92"/>
      <c r="BF3" s="93"/>
      <c r="BG3" s="92"/>
      <c r="BH3" s="93"/>
      <c r="BI3" s="92"/>
      <c r="BJ3" s="93"/>
      <c r="BK3" s="92"/>
      <c r="BL3" s="93"/>
      <c r="BM3" s="92"/>
      <c r="BN3" s="93"/>
      <c r="BO3" s="93"/>
      <c r="BP3" s="91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448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448"/>
      <c r="FC3" s="448"/>
      <c r="FD3" s="44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5"/>
      <c r="GX3" s="94"/>
      <c r="GY3" s="164"/>
      <c r="GZ3" s="164"/>
      <c r="HA3" s="457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164"/>
      <c r="IU3" s="164"/>
      <c r="IV3" s="164"/>
    </row>
    <row r="4" spans="1:256" s="4" customFormat="1" ht="18" customHeight="1" thickBot="1" x14ac:dyDescent="0.3">
      <c r="A4" s="165"/>
      <c r="B4" s="350"/>
      <c r="C4" s="459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3"/>
      <c r="S4" s="455"/>
      <c r="T4" s="445"/>
      <c r="U4" s="445"/>
      <c r="V4" s="447"/>
      <c r="W4" s="437"/>
      <c r="X4" s="114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166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449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448"/>
      <c r="FC4" s="448"/>
      <c r="FD4" s="443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457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166"/>
      <c r="IU4" s="166"/>
      <c r="IV4" s="166"/>
    </row>
    <row r="5" spans="1:256" s="69" customFormat="1" ht="13.8" thickTop="1" x14ac:dyDescent="0.25">
      <c r="A5" s="411" t="s">
        <v>175</v>
      </c>
      <c r="B5" s="410" t="s">
        <v>19</v>
      </c>
      <c r="C5" s="144">
        <f>'U.E. ALZIRA'!C5</f>
        <v>1</v>
      </c>
      <c r="D5" s="429">
        <f>'U.E. ALZIRA'!D5</f>
        <v>1</v>
      </c>
      <c r="E5" s="429">
        <f>'U.E. ALZIRA'!E5</f>
        <v>1</v>
      </c>
      <c r="F5" s="429">
        <f>'U.E. ALZIRA'!F5</f>
        <v>0</v>
      </c>
      <c r="G5" s="429">
        <f>'U.E. ALZIRA'!G5</f>
        <v>0</v>
      </c>
      <c r="H5" s="429">
        <f>'U.E. ALZIRA'!H5</f>
        <v>0</v>
      </c>
      <c r="I5" s="430">
        <f>'U.E. ALZIRA'!I5</f>
        <v>90</v>
      </c>
      <c r="J5" s="429">
        <f>'U.E. ALZIRA'!J5</f>
        <v>90</v>
      </c>
      <c r="K5" s="429">
        <f>'U.E. ALZIRA'!K5</f>
        <v>2.9411764705882355</v>
      </c>
      <c r="L5" s="429">
        <f>'U.E. ALZIRA'!L5</f>
        <v>34</v>
      </c>
      <c r="M5" s="429">
        <f>'U.E. ALZIRA'!M5</f>
        <v>1</v>
      </c>
      <c r="N5" s="429">
        <f>'U.E. ALZIRA'!N5</f>
        <v>33</v>
      </c>
      <c r="O5" s="429">
        <f>'U.E. ALZIRA'!O5</f>
        <v>0</v>
      </c>
      <c r="P5" s="429">
        <f>'U.E. ALZIRA'!P5</f>
        <v>33</v>
      </c>
      <c r="Q5" s="429">
        <f>'U.E. ALZIRA'!Q5</f>
        <v>0</v>
      </c>
      <c r="R5" s="136">
        <f>'U.E. ALZIRA'!R5</f>
        <v>0</v>
      </c>
      <c r="S5" s="137">
        <f>'U.E. ALZIRA'!S5</f>
        <v>0</v>
      </c>
      <c r="T5" s="138">
        <f>'U.E. ALZIRA'!T5</f>
        <v>0</v>
      </c>
      <c r="U5" s="138">
        <f>'U.E. ALZIRA'!U5</f>
        <v>0</v>
      </c>
      <c r="V5" s="148">
        <f>'U.E. ALZIRA'!V5</f>
        <v>0</v>
      </c>
      <c r="W5" s="134"/>
      <c r="X5" s="134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135"/>
      <c r="FC5" s="90"/>
      <c r="FD5" s="102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S5" s="90"/>
    </row>
    <row r="6" spans="1:256" s="69" customFormat="1" x14ac:dyDescent="0.25">
      <c r="A6" s="411" t="s">
        <v>20</v>
      </c>
      <c r="B6" s="410" t="s">
        <v>19</v>
      </c>
      <c r="C6" s="144">
        <f t="shared" ref="C6:V6" si="0">SUM(C7:C14)</f>
        <v>147</v>
      </c>
      <c r="D6" s="429">
        <f t="shared" si="0"/>
        <v>146</v>
      </c>
      <c r="E6" s="429">
        <f t="shared" si="0"/>
        <v>145</v>
      </c>
      <c r="F6" s="429">
        <f t="shared" si="0"/>
        <v>0</v>
      </c>
      <c r="G6" s="429">
        <f t="shared" si="0"/>
        <v>1</v>
      </c>
      <c r="H6" s="429">
        <f t="shared" si="0"/>
        <v>1</v>
      </c>
      <c r="I6" s="430">
        <f t="shared" si="0"/>
        <v>13161</v>
      </c>
      <c r="J6" s="429" t="e">
        <f t="shared" si="0"/>
        <v>#DIV/0!</v>
      </c>
      <c r="K6" s="429">
        <f t="shared" si="0"/>
        <v>138.23529411764707</v>
      </c>
      <c r="L6" s="429">
        <f t="shared" si="0"/>
        <v>245</v>
      </c>
      <c r="M6" s="429">
        <f t="shared" si="0"/>
        <v>244</v>
      </c>
      <c r="N6" s="429">
        <f t="shared" si="0"/>
        <v>3</v>
      </c>
      <c r="O6" s="429">
        <f t="shared" si="0"/>
        <v>0</v>
      </c>
      <c r="P6" s="429">
        <f t="shared" si="0"/>
        <v>2</v>
      </c>
      <c r="Q6" s="429">
        <f t="shared" si="0"/>
        <v>1</v>
      </c>
      <c r="R6" s="136">
        <f t="shared" si="0"/>
        <v>8</v>
      </c>
      <c r="S6" s="137">
        <f t="shared" si="0"/>
        <v>0</v>
      </c>
      <c r="T6" s="138">
        <f t="shared" si="0"/>
        <v>0</v>
      </c>
      <c r="U6" s="138">
        <f t="shared" si="0"/>
        <v>0</v>
      </c>
      <c r="V6" s="148">
        <f t="shared" si="0"/>
        <v>-151</v>
      </c>
      <c r="W6" s="134"/>
      <c r="X6" s="134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135"/>
      <c r="FC6" s="90"/>
      <c r="FD6" s="102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S6" s="90"/>
    </row>
    <row r="7" spans="1:256" x14ac:dyDescent="0.25">
      <c r="A7" s="84"/>
      <c r="B7" s="123" t="s">
        <v>188</v>
      </c>
      <c r="C7" s="149">
        <f>'U.E. ALZIRA'!C6</f>
        <v>16</v>
      </c>
      <c r="D7" s="177">
        <f>'U.E. ALZIRA'!D6</f>
        <v>16</v>
      </c>
      <c r="E7" s="177">
        <f>'U.E. ALZIRA'!E6</f>
        <v>16</v>
      </c>
      <c r="F7" s="177">
        <f>'U.E. ALZIRA'!F6</f>
        <v>0</v>
      </c>
      <c r="G7" s="177">
        <f>'U.E. ALZIRA'!G6</f>
        <v>0</v>
      </c>
      <c r="H7" s="177">
        <f>'U.E. ALZIRA'!H6</f>
        <v>0</v>
      </c>
      <c r="I7" s="415">
        <f>'U.E. ALZIRA'!I6</f>
        <v>1440</v>
      </c>
      <c r="J7" s="177">
        <f>'U.E. ALZIRA'!J6</f>
        <v>90</v>
      </c>
      <c r="K7" s="177">
        <f>'U.E. ALZIRA'!K6</f>
        <v>47.058823529411768</v>
      </c>
      <c r="L7" s="177">
        <f>'U.E. ALZIRA'!L6</f>
        <v>34</v>
      </c>
      <c r="M7" s="177">
        <f>'U.E. ALZIRA'!M6</f>
        <v>34</v>
      </c>
      <c r="N7" s="177">
        <f>'U.E. ALZIRA'!N6</f>
        <v>0</v>
      </c>
      <c r="O7" s="177">
        <f>'U.E. ALZIRA'!O6</f>
        <v>0</v>
      </c>
      <c r="P7" s="177">
        <f>'U.E. ALZIRA'!P6</f>
        <v>0</v>
      </c>
      <c r="Q7" s="177">
        <f>'U.E. ALZIRA'!Q6</f>
        <v>0</v>
      </c>
      <c r="R7" s="173">
        <f>'U.E. ALZIRA'!R6</f>
        <v>0</v>
      </c>
      <c r="S7" s="174">
        <f>'U.E. ALZIRA'!S6</f>
        <v>0</v>
      </c>
      <c r="T7" s="106">
        <f>'U.E. ALZIRA'!T6</f>
        <v>0</v>
      </c>
      <c r="U7" s="106">
        <f>'U.E. ALZIRA'!U6</f>
        <v>0</v>
      </c>
      <c r="V7" s="176">
        <f>'U.E. ALZIRA'!V6</f>
        <v>-19</v>
      </c>
      <c r="W7" s="134"/>
      <c r="X7" s="111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171"/>
      <c r="FC7" s="60"/>
      <c r="FD7" s="99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172"/>
      <c r="GZ7" s="172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172"/>
      <c r="IS7" s="60"/>
      <c r="IT7" s="172"/>
      <c r="IU7" s="172"/>
      <c r="IV7" s="172"/>
    </row>
    <row r="8" spans="1:256" x14ac:dyDescent="0.25">
      <c r="A8" s="411"/>
      <c r="B8" s="416" t="s">
        <v>102</v>
      </c>
      <c r="C8" s="149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415">
        <v>0</v>
      </c>
      <c r="J8" s="177" t="e">
        <v>#DIV/0!</v>
      </c>
      <c r="K8" s="177">
        <v>0</v>
      </c>
      <c r="L8" s="177">
        <v>18</v>
      </c>
      <c r="M8" s="177">
        <v>18</v>
      </c>
      <c r="N8" s="177">
        <v>0</v>
      </c>
      <c r="O8" s="177">
        <v>0</v>
      </c>
      <c r="P8" s="177">
        <v>0</v>
      </c>
      <c r="Q8" s="177">
        <v>0</v>
      </c>
      <c r="R8" s="173">
        <v>0</v>
      </c>
      <c r="S8" s="174">
        <v>0</v>
      </c>
      <c r="T8" s="106">
        <v>0</v>
      </c>
      <c r="U8" s="106">
        <v>0</v>
      </c>
      <c r="V8" s="176">
        <v>0</v>
      </c>
      <c r="W8" s="134"/>
      <c r="X8" s="111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171"/>
      <c r="FC8" s="60"/>
      <c r="FD8" s="99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172"/>
      <c r="GZ8" s="172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172"/>
      <c r="IS8" s="60"/>
      <c r="IT8" s="172"/>
      <c r="IU8" s="172"/>
      <c r="IV8" s="172"/>
    </row>
    <row r="9" spans="1:256" x14ac:dyDescent="0.25">
      <c r="A9" s="84"/>
      <c r="B9" s="416" t="s">
        <v>94</v>
      </c>
      <c r="C9" s="149">
        <v>6</v>
      </c>
      <c r="D9" s="177">
        <v>6</v>
      </c>
      <c r="E9" s="177">
        <v>5</v>
      </c>
      <c r="F9" s="177">
        <v>0</v>
      </c>
      <c r="G9" s="177">
        <v>0</v>
      </c>
      <c r="H9" s="177">
        <v>1</v>
      </c>
      <c r="I9" s="415">
        <v>534</v>
      </c>
      <c r="J9" s="177" t="e">
        <v>#DIV/0!</v>
      </c>
      <c r="K9" s="177">
        <v>0</v>
      </c>
      <c r="L9" s="177">
        <v>24</v>
      </c>
      <c r="M9" s="177">
        <v>25</v>
      </c>
      <c r="N9" s="177">
        <v>1</v>
      </c>
      <c r="O9" s="177">
        <v>0</v>
      </c>
      <c r="P9" s="177">
        <v>0</v>
      </c>
      <c r="Q9" s="177">
        <v>1</v>
      </c>
      <c r="R9" s="173">
        <v>0</v>
      </c>
      <c r="S9" s="174">
        <v>0</v>
      </c>
      <c r="T9" s="106">
        <v>0</v>
      </c>
      <c r="U9" s="106">
        <v>0</v>
      </c>
      <c r="V9" s="176">
        <v>-4</v>
      </c>
      <c r="W9" s="134"/>
      <c r="X9" s="111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171"/>
      <c r="FC9" s="60"/>
      <c r="FD9" s="99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172"/>
      <c r="GZ9" s="172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172"/>
      <c r="IS9" s="60"/>
      <c r="IT9" s="172"/>
      <c r="IU9" s="172"/>
      <c r="IV9" s="172"/>
    </row>
    <row r="10" spans="1:256" x14ac:dyDescent="0.25">
      <c r="A10" s="84"/>
      <c r="B10" s="416" t="s">
        <v>81</v>
      </c>
      <c r="C10" s="149">
        <v>21</v>
      </c>
      <c r="D10" s="177">
        <v>21</v>
      </c>
      <c r="E10" s="177">
        <v>21</v>
      </c>
      <c r="F10" s="177">
        <v>0</v>
      </c>
      <c r="G10" s="177">
        <v>0</v>
      </c>
      <c r="H10" s="177">
        <v>0</v>
      </c>
      <c r="I10" s="415">
        <v>1890</v>
      </c>
      <c r="J10" s="177"/>
      <c r="K10" s="177"/>
      <c r="L10" s="177">
        <v>29</v>
      </c>
      <c r="M10" s="177">
        <v>29</v>
      </c>
      <c r="N10" s="177">
        <v>0</v>
      </c>
      <c r="O10" s="177">
        <v>0</v>
      </c>
      <c r="P10" s="177">
        <v>0</v>
      </c>
      <c r="Q10" s="177">
        <v>0</v>
      </c>
      <c r="R10" s="173">
        <v>2</v>
      </c>
      <c r="S10" s="174">
        <v>0</v>
      </c>
      <c r="T10" s="106">
        <v>0</v>
      </c>
      <c r="U10" s="106">
        <v>0</v>
      </c>
      <c r="V10" s="176">
        <v>-14</v>
      </c>
      <c r="W10" s="134"/>
      <c r="X10" s="111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171"/>
      <c r="FC10" s="60"/>
      <c r="FD10" s="99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172"/>
      <c r="GZ10" s="172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172"/>
      <c r="IS10" s="60"/>
      <c r="IT10" s="172"/>
      <c r="IU10" s="172"/>
      <c r="IV10" s="172"/>
    </row>
    <row r="11" spans="1:256" x14ac:dyDescent="0.25">
      <c r="A11" s="84"/>
      <c r="B11" s="416" t="s">
        <v>76</v>
      </c>
      <c r="C11" s="149">
        <v>35</v>
      </c>
      <c r="D11" s="177">
        <v>35</v>
      </c>
      <c r="E11" s="177">
        <v>35</v>
      </c>
      <c r="F11" s="177">
        <v>0</v>
      </c>
      <c r="G11" s="177">
        <v>0</v>
      </c>
      <c r="H11" s="177">
        <v>0</v>
      </c>
      <c r="I11" s="415">
        <v>3150</v>
      </c>
      <c r="J11" s="177">
        <v>90</v>
      </c>
      <c r="K11" s="177">
        <v>91.17647058823529</v>
      </c>
      <c r="L11" s="177">
        <v>38</v>
      </c>
      <c r="M11" s="177">
        <v>37</v>
      </c>
      <c r="N11" s="177">
        <v>1</v>
      </c>
      <c r="O11" s="177">
        <v>0</v>
      </c>
      <c r="P11" s="177">
        <v>1</v>
      </c>
      <c r="Q11" s="177">
        <v>0</v>
      </c>
      <c r="R11" s="173">
        <v>2</v>
      </c>
      <c r="S11" s="174">
        <v>0</v>
      </c>
      <c r="T11" s="106">
        <v>0</v>
      </c>
      <c r="U11" s="106">
        <v>0</v>
      </c>
      <c r="V11" s="176">
        <v>-49</v>
      </c>
      <c r="X11" s="111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171"/>
      <c r="FC11" s="60"/>
      <c r="FD11" s="99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172"/>
      <c r="GZ11" s="172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172"/>
      <c r="IS11" s="60"/>
      <c r="IT11" s="172"/>
      <c r="IU11" s="172"/>
      <c r="IV11" s="172"/>
    </row>
    <row r="12" spans="1:256" x14ac:dyDescent="0.25">
      <c r="A12" s="84"/>
      <c r="B12" s="416" t="s">
        <v>21</v>
      </c>
      <c r="C12" s="149">
        <v>38</v>
      </c>
      <c r="D12" s="177">
        <v>38</v>
      </c>
      <c r="E12" s="177">
        <v>38</v>
      </c>
      <c r="F12" s="177">
        <v>0</v>
      </c>
      <c r="G12" s="177">
        <v>0</v>
      </c>
      <c r="H12" s="177">
        <v>0</v>
      </c>
      <c r="I12" s="415">
        <v>3420</v>
      </c>
      <c r="J12" s="177"/>
      <c r="K12" s="177"/>
      <c r="L12" s="177">
        <v>40</v>
      </c>
      <c r="M12" s="177">
        <v>40</v>
      </c>
      <c r="N12" s="177">
        <v>0</v>
      </c>
      <c r="O12" s="177">
        <v>0</v>
      </c>
      <c r="P12" s="177">
        <v>0</v>
      </c>
      <c r="Q12" s="177">
        <v>0</v>
      </c>
      <c r="R12" s="173">
        <v>3</v>
      </c>
      <c r="S12" s="174">
        <v>0</v>
      </c>
      <c r="T12" s="106">
        <v>0</v>
      </c>
      <c r="U12" s="106">
        <v>0</v>
      </c>
      <c r="V12" s="176">
        <v>-44</v>
      </c>
      <c r="W12" s="111"/>
      <c r="X12" s="111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171"/>
      <c r="FC12" s="60"/>
      <c r="FD12" s="99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172"/>
      <c r="GZ12" s="172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172"/>
      <c r="IS12" s="60"/>
      <c r="IT12" s="172"/>
      <c r="IU12" s="172"/>
      <c r="IV12" s="172"/>
    </row>
    <row r="13" spans="1:256" x14ac:dyDescent="0.25">
      <c r="A13" s="84"/>
      <c r="B13" s="416" t="s">
        <v>22</v>
      </c>
      <c r="C13" s="149">
        <v>29</v>
      </c>
      <c r="D13" s="177">
        <v>29</v>
      </c>
      <c r="E13" s="177">
        <v>29</v>
      </c>
      <c r="F13" s="177">
        <v>0</v>
      </c>
      <c r="G13" s="177">
        <v>0</v>
      </c>
      <c r="H13" s="177">
        <v>0</v>
      </c>
      <c r="I13" s="415">
        <v>2610</v>
      </c>
      <c r="J13" s="177"/>
      <c r="K13" s="177"/>
      <c r="L13" s="177">
        <v>42</v>
      </c>
      <c r="M13" s="177">
        <v>41</v>
      </c>
      <c r="N13" s="177">
        <v>1</v>
      </c>
      <c r="O13" s="177">
        <v>0</v>
      </c>
      <c r="P13" s="177">
        <v>1</v>
      </c>
      <c r="Q13" s="177">
        <v>0</v>
      </c>
      <c r="R13" s="173">
        <v>1</v>
      </c>
      <c r="S13" s="174">
        <v>0</v>
      </c>
      <c r="T13" s="106">
        <v>0</v>
      </c>
      <c r="U13" s="106">
        <v>0</v>
      </c>
      <c r="V13" s="176">
        <v>-20</v>
      </c>
      <c r="W13" s="111"/>
      <c r="X13" s="111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171"/>
      <c r="FC13" s="60"/>
      <c r="FD13" s="99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172"/>
      <c r="GZ13" s="172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172"/>
      <c r="IS13" s="60"/>
      <c r="IT13" s="172"/>
      <c r="IU13" s="172"/>
      <c r="IV13" s="172"/>
    </row>
    <row r="14" spans="1:256" s="55" customFormat="1" x14ac:dyDescent="0.25">
      <c r="A14" s="84"/>
      <c r="B14" s="416" t="s">
        <v>23</v>
      </c>
      <c r="C14" s="149">
        <v>2</v>
      </c>
      <c r="D14" s="177">
        <v>1</v>
      </c>
      <c r="E14" s="177">
        <v>1</v>
      </c>
      <c r="F14" s="177">
        <v>0</v>
      </c>
      <c r="G14" s="177">
        <v>1</v>
      </c>
      <c r="H14" s="177">
        <v>0</v>
      </c>
      <c r="I14" s="415">
        <v>117</v>
      </c>
      <c r="J14" s="177"/>
      <c r="K14" s="177"/>
      <c r="L14" s="177">
        <v>20</v>
      </c>
      <c r="M14" s="177">
        <v>20</v>
      </c>
      <c r="N14" s="177">
        <v>0</v>
      </c>
      <c r="O14" s="177">
        <v>0</v>
      </c>
      <c r="P14" s="177">
        <v>0</v>
      </c>
      <c r="Q14" s="177">
        <v>0</v>
      </c>
      <c r="R14" s="173">
        <v>0</v>
      </c>
      <c r="S14" s="174">
        <v>0</v>
      </c>
      <c r="T14" s="106">
        <v>0</v>
      </c>
      <c r="U14" s="106">
        <v>0</v>
      </c>
      <c r="V14" s="176">
        <v>-1</v>
      </c>
      <c r="W14" s="111"/>
      <c r="X14" s="111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9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171"/>
      <c r="FC14" s="60"/>
      <c r="FD14" s="99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101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</row>
    <row r="15" spans="1:256" s="69" customFormat="1" x14ac:dyDescent="0.25">
      <c r="A15" s="411" t="s">
        <v>219</v>
      </c>
      <c r="B15" s="410" t="s">
        <v>19</v>
      </c>
      <c r="C15" s="364">
        <f>'U.E. ALZIRA'!C8</f>
        <v>17</v>
      </c>
      <c r="D15" s="366">
        <f>'U.E. ALZIRA'!D8</f>
        <v>17</v>
      </c>
      <c r="E15" s="366">
        <f>'U.E. ALZIRA'!E8</f>
        <v>17</v>
      </c>
      <c r="F15" s="366">
        <f>'U.E. ALZIRA'!F8</f>
        <v>0</v>
      </c>
      <c r="G15" s="366">
        <f>'U.E. ALZIRA'!G8</f>
        <v>0</v>
      </c>
      <c r="H15" s="366">
        <f>'U.E. ALZIRA'!H8</f>
        <v>2</v>
      </c>
      <c r="I15" s="366">
        <f>'U.E. ALZIRA'!I8</f>
        <v>1530</v>
      </c>
      <c r="J15" s="366">
        <f>'U.E. ALZIRA'!J8</f>
        <v>90</v>
      </c>
      <c r="K15" s="366">
        <f>'U.E. ALZIRA'!K8</f>
        <v>50</v>
      </c>
      <c r="L15" s="366">
        <f>'U.E. ALZIRA'!L8</f>
        <v>34</v>
      </c>
      <c r="M15" s="366">
        <f>'U.E. ALZIRA'!M8</f>
        <v>27</v>
      </c>
      <c r="N15" s="366">
        <f>'U.E. ALZIRA'!N8</f>
        <v>2</v>
      </c>
      <c r="O15" s="366">
        <f>'U.E. ALZIRA'!O8</f>
        <v>0</v>
      </c>
      <c r="P15" s="366">
        <f>'U.E. ALZIRA'!P8</f>
        <v>0</v>
      </c>
      <c r="Q15" s="366">
        <f>'U.E. ALZIRA'!Q8</f>
        <v>2</v>
      </c>
      <c r="R15" s="173">
        <f>'U.E. ALZIRA'!R8</f>
        <v>1</v>
      </c>
      <c r="S15" s="174">
        <f>'U.E. ALZIRA'!S8</f>
        <v>0</v>
      </c>
      <c r="T15" s="106">
        <f>'U.E. ALZIRA'!T8</f>
        <v>0</v>
      </c>
      <c r="U15" s="106">
        <f>'U.E. ALZIRA'!U8</f>
        <v>0</v>
      </c>
      <c r="V15" s="176">
        <f>'U.E. ALZIRA'!V8</f>
        <v>-22</v>
      </c>
      <c r="W15" s="134"/>
      <c r="X15" s="134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135"/>
      <c r="FC15" s="90"/>
      <c r="FD15" s="102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S15" s="90"/>
    </row>
    <row r="16" spans="1:256" s="90" customFormat="1" x14ac:dyDescent="0.25">
      <c r="A16" s="299" t="s">
        <v>159</v>
      </c>
      <c r="B16" s="301" t="s">
        <v>129</v>
      </c>
      <c r="C16" s="144">
        <f t="shared" ref="C16:V16" si="1">SUM(C17:C19)</f>
        <v>89</v>
      </c>
      <c r="D16" s="429">
        <f t="shared" si="1"/>
        <v>78</v>
      </c>
      <c r="E16" s="429">
        <f t="shared" si="1"/>
        <v>65</v>
      </c>
      <c r="F16" s="429">
        <f t="shared" si="1"/>
        <v>12</v>
      </c>
      <c r="G16" s="429">
        <f t="shared" si="1"/>
        <v>11</v>
      </c>
      <c r="H16" s="429">
        <f t="shared" si="1"/>
        <v>2</v>
      </c>
      <c r="I16" s="430">
        <f t="shared" si="1"/>
        <v>7122</v>
      </c>
      <c r="J16" s="429">
        <f t="shared" si="1"/>
        <v>170.28387096774193</v>
      </c>
      <c r="K16" s="429">
        <f t="shared" si="1"/>
        <v>170.77030812324929</v>
      </c>
      <c r="L16" s="429">
        <f t="shared" si="1"/>
        <v>96</v>
      </c>
      <c r="M16" s="429">
        <f t="shared" si="1"/>
        <v>91</v>
      </c>
      <c r="N16" s="429">
        <f t="shared" si="1"/>
        <v>5</v>
      </c>
      <c r="O16" s="429">
        <f t="shared" si="1"/>
        <v>0</v>
      </c>
      <c r="P16" s="429">
        <f t="shared" si="1"/>
        <v>3</v>
      </c>
      <c r="Q16" s="429">
        <f t="shared" si="1"/>
        <v>2</v>
      </c>
      <c r="R16" s="136">
        <f t="shared" si="1"/>
        <v>12</v>
      </c>
      <c r="S16" s="137">
        <f t="shared" si="1"/>
        <v>0</v>
      </c>
      <c r="T16" s="138">
        <f t="shared" si="1"/>
        <v>1</v>
      </c>
      <c r="U16" s="138">
        <f t="shared" si="1"/>
        <v>1</v>
      </c>
      <c r="V16" s="148">
        <f t="shared" si="1"/>
        <v>0</v>
      </c>
      <c r="W16" s="134" t="s">
        <v>243</v>
      </c>
      <c r="X16" s="134"/>
      <c r="FB16" s="135"/>
      <c r="FD16" s="102"/>
    </row>
    <row r="17" spans="1:256" x14ac:dyDescent="0.25">
      <c r="A17" s="84"/>
      <c r="B17" s="123" t="s">
        <v>188</v>
      </c>
      <c r="C17" s="149">
        <f>'U.E. ALZIRA'!C11</f>
        <v>31</v>
      </c>
      <c r="D17" s="177">
        <f>'U.E. ALZIRA'!D11</f>
        <v>30</v>
      </c>
      <c r="E17" s="177">
        <f>'U.E. ALZIRA'!E11</f>
        <v>27</v>
      </c>
      <c r="F17" s="177">
        <f>'U.E. ALZIRA'!F11</f>
        <v>3</v>
      </c>
      <c r="G17" s="177">
        <f>'U.E. ALZIRA'!G11</f>
        <v>1</v>
      </c>
      <c r="H17" s="177">
        <f>'U.E. ALZIRA'!H11</f>
        <v>0</v>
      </c>
      <c r="I17" s="415">
        <f>'U.E. ALZIRA'!I11</f>
        <v>2712</v>
      </c>
      <c r="J17" s="177">
        <f>'U.E. ALZIRA'!J11</f>
        <v>87.483870967741936</v>
      </c>
      <c r="K17" s="177">
        <f>'U.E. ALZIRA'!K11</f>
        <v>88.627450980392155</v>
      </c>
      <c r="L17" s="177">
        <f>'U.E. ALZIRA'!L11</f>
        <v>34</v>
      </c>
      <c r="M17" s="177">
        <f>'U.E. ALZIRA'!M11</f>
        <v>31</v>
      </c>
      <c r="N17" s="177">
        <f>'U.E. ALZIRA'!N11</f>
        <v>3</v>
      </c>
      <c r="O17" s="177">
        <f>'U.E. ALZIRA'!O11</f>
        <v>0</v>
      </c>
      <c r="P17" s="177">
        <f>'U.E. ALZIRA'!P11</f>
        <v>3</v>
      </c>
      <c r="Q17" s="177">
        <f>'U.E. ALZIRA'!Q11</f>
        <v>0</v>
      </c>
      <c r="R17" s="173">
        <f>'U.E. ALZIRA'!R11</f>
        <v>3</v>
      </c>
      <c r="S17" s="174">
        <f>'U.E. ALZIRA'!S11</f>
        <v>0</v>
      </c>
      <c r="T17" s="106">
        <f>'U.E. ALZIRA'!T11</f>
        <v>0</v>
      </c>
      <c r="U17" s="106">
        <f>'U.E. ALZIRA'!U11</f>
        <v>0</v>
      </c>
      <c r="V17" s="176">
        <f>'U.E. ALZIRA'!V11</f>
        <v>0</v>
      </c>
      <c r="W17" s="134"/>
      <c r="X17" s="111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171"/>
      <c r="FC17" s="60"/>
      <c r="FD17" s="99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172"/>
      <c r="GZ17" s="172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172"/>
      <c r="IS17" s="60"/>
      <c r="IT17" s="172"/>
      <c r="IU17" s="172"/>
      <c r="IV17" s="172"/>
    </row>
    <row r="18" spans="1:256" s="90" customFormat="1" x14ac:dyDescent="0.25">
      <c r="A18" s="300"/>
      <c r="B18" s="123" t="s">
        <v>170</v>
      </c>
      <c r="C18" s="149">
        <v>33</v>
      </c>
      <c r="D18" s="177">
        <v>25</v>
      </c>
      <c r="E18" s="177">
        <v>19</v>
      </c>
      <c r="F18" s="177">
        <v>6</v>
      </c>
      <c r="G18" s="177">
        <v>8</v>
      </c>
      <c r="H18" s="177">
        <v>0</v>
      </c>
      <c r="I18" s="415">
        <v>2340</v>
      </c>
      <c r="J18" s="177"/>
      <c r="K18" s="177"/>
      <c r="L18" s="177">
        <v>34</v>
      </c>
      <c r="M18" s="177">
        <v>34</v>
      </c>
      <c r="N18" s="177">
        <v>0</v>
      </c>
      <c r="O18" s="177">
        <v>0</v>
      </c>
      <c r="P18" s="177">
        <v>0</v>
      </c>
      <c r="Q18" s="177">
        <v>0</v>
      </c>
      <c r="R18" s="173">
        <v>3</v>
      </c>
      <c r="S18" s="174">
        <v>0</v>
      </c>
      <c r="T18" s="106">
        <v>0</v>
      </c>
      <c r="U18" s="106">
        <v>0</v>
      </c>
      <c r="V18" s="176">
        <v>0</v>
      </c>
      <c r="W18" s="134"/>
      <c r="X18" s="134"/>
      <c r="FB18" s="135"/>
      <c r="FD18" s="102"/>
    </row>
    <row r="19" spans="1:256" s="90" customFormat="1" x14ac:dyDescent="0.25">
      <c r="A19" s="300"/>
      <c r="B19" s="414" t="s">
        <v>81</v>
      </c>
      <c r="C19" s="149">
        <v>25</v>
      </c>
      <c r="D19" s="177">
        <v>23</v>
      </c>
      <c r="E19" s="177">
        <v>19</v>
      </c>
      <c r="F19" s="177">
        <v>3</v>
      </c>
      <c r="G19" s="177">
        <v>2</v>
      </c>
      <c r="H19" s="177">
        <v>2</v>
      </c>
      <c r="I19" s="415">
        <v>2070</v>
      </c>
      <c r="J19" s="177">
        <v>82.8</v>
      </c>
      <c r="K19" s="177">
        <v>82.142857142857139</v>
      </c>
      <c r="L19" s="177">
        <v>28</v>
      </c>
      <c r="M19" s="177">
        <v>26</v>
      </c>
      <c r="N19" s="177">
        <v>2</v>
      </c>
      <c r="O19" s="177">
        <v>0</v>
      </c>
      <c r="P19" s="177">
        <v>0</v>
      </c>
      <c r="Q19" s="177">
        <v>2</v>
      </c>
      <c r="R19" s="173">
        <v>6</v>
      </c>
      <c r="S19" s="174">
        <v>0</v>
      </c>
      <c r="T19" s="106">
        <v>1</v>
      </c>
      <c r="U19" s="106">
        <v>1</v>
      </c>
      <c r="V19" s="176">
        <v>0</v>
      </c>
      <c r="W19" s="134"/>
      <c r="X19" s="134"/>
      <c r="FB19" s="135"/>
      <c r="FD19" s="102"/>
    </row>
    <row r="20" spans="1:256" s="90" customFormat="1" x14ac:dyDescent="0.25">
      <c r="A20" s="314" t="s">
        <v>176</v>
      </c>
      <c r="B20" s="410" t="s">
        <v>24</v>
      </c>
      <c r="C20" s="144">
        <f>'U.E. ALZIRA'!C12</f>
        <v>11</v>
      </c>
      <c r="D20" s="429">
        <f>'U.E. ALZIRA'!D12</f>
        <v>7</v>
      </c>
      <c r="E20" s="429">
        <f>'U.E. ALZIRA'!E12</f>
        <v>2</v>
      </c>
      <c r="F20" s="429">
        <f>'U.E. ALZIRA'!F12</f>
        <v>5</v>
      </c>
      <c r="G20" s="429">
        <f>'U.E. ALZIRA'!G12</f>
        <v>4</v>
      </c>
      <c r="H20" s="429">
        <f>'U.E. ALZIRA'!H12</f>
        <v>0</v>
      </c>
      <c r="I20" s="430">
        <f>'U.E. ALZIRA'!I12</f>
        <v>572</v>
      </c>
      <c r="J20" s="429">
        <f>'U.E. ALZIRA'!J12</f>
        <v>52</v>
      </c>
      <c r="K20" s="429">
        <f>'U.E. ALZIRA'!K12</f>
        <v>18.692810457516341</v>
      </c>
      <c r="L20" s="429">
        <f>'U.E. ALZIRA'!L12</f>
        <v>16</v>
      </c>
      <c r="M20" s="429">
        <f>'U.E. ALZIRA'!M12</f>
        <v>13</v>
      </c>
      <c r="N20" s="429">
        <f>'U.E. ALZIRA'!N12</f>
        <v>1</v>
      </c>
      <c r="O20" s="429">
        <f>'U.E. ALZIRA'!O12</f>
        <v>1</v>
      </c>
      <c r="P20" s="429">
        <f>'U.E. ALZIRA'!P12</f>
        <v>0</v>
      </c>
      <c r="Q20" s="429">
        <f>'U.E. ALZIRA'!Q12</f>
        <v>0</v>
      </c>
      <c r="R20" s="136">
        <f>'U.E. ALZIRA'!R12</f>
        <v>3</v>
      </c>
      <c r="S20" s="137">
        <f>'U.E. ALZIRA'!S12</f>
        <v>0</v>
      </c>
      <c r="T20" s="138">
        <f>'U.E. ALZIRA'!T12</f>
        <v>0</v>
      </c>
      <c r="U20" s="138">
        <f>'U.E. ALZIRA'!U12</f>
        <v>0</v>
      </c>
      <c r="V20" s="148">
        <f>'U.E. ALZIRA'!V12</f>
        <v>0</v>
      </c>
      <c r="W20" s="134"/>
      <c r="X20" s="134"/>
      <c r="FB20" s="135"/>
      <c r="FD20" s="102"/>
      <c r="HX20" s="418"/>
    </row>
    <row r="21" spans="1:256" s="90" customFormat="1" x14ac:dyDescent="0.25">
      <c r="A21" s="314" t="s">
        <v>150</v>
      </c>
      <c r="B21" s="410" t="s">
        <v>24</v>
      </c>
      <c r="C21" s="144">
        <f>SUM(C22:C25)</f>
        <v>42</v>
      </c>
      <c r="D21" s="429">
        <f t="shared" ref="D21:V21" si="2">SUM(D22:D25)</f>
        <v>28</v>
      </c>
      <c r="E21" s="429">
        <f t="shared" si="2"/>
        <v>21</v>
      </c>
      <c r="F21" s="429">
        <f t="shared" si="2"/>
        <v>7</v>
      </c>
      <c r="G21" s="429">
        <f t="shared" si="2"/>
        <v>15</v>
      </c>
      <c r="H21" s="429">
        <f t="shared" si="2"/>
        <v>0</v>
      </c>
      <c r="I21" s="430">
        <f t="shared" si="2"/>
        <v>2481</v>
      </c>
      <c r="J21" s="429">
        <f t="shared" si="2"/>
        <v>130.15873015873015</v>
      </c>
      <c r="K21" s="429" t="e">
        <f t="shared" si="2"/>
        <v>#VALUE!</v>
      </c>
      <c r="L21" s="429">
        <f t="shared" si="2"/>
        <v>93</v>
      </c>
      <c r="M21" s="429">
        <f t="shared" si="2"/>
        <v>61</v>
      </c>
      <c r="N21" s="429">
        <f t="shared" si="2"/>
        <v>32</v>
      </c>
      <c r="O21" s="429">
        <f t="shared" si="2"/>
        <v>2</v>
      </c>
      <c r="P21" s="429">
        <f t="shared" si="2"/>
        <v>30</v>
      </c>
      <c r="Q21" s="429">
        <f t="shared" si="2"/>
        <v>0</v>
      </c>
      <c r="R21" s="136">
        <f t="shared" si="2"/>
        <v>3</v>
      </c>
      <c r="S21" s="137">
        <f t="shared" si="2"/>
        <v>0</v>
      </c>
      <c r="T21" s="138">
        <f t="shared" si="2"/>
        <v>0</v>
      </c>
      <c r="U21" s="138">
        <f t="shared" si="2"/>
        <v>0</v>
      </c>
      <c r="V21" s="148">
        <f t="shared" si="2"/>
        <v>4</v>
      </c>
      <c r="W21" s="134"/>
      <c r="X21" s="134"/>
      <c r="FB21" s="135"/>
      <c r="FD21" s="102"/>
      <c r="HX21" s="418"/>
    </row>
    <row r="22" spans="1:256" x14ac:dyDescent="0.25">
      <c r="A22" s="84"/>
      <c r="B22" s="123" t="s">
        <v>188</v>
      </c>
      <c r="C22" s="149">
        <f>'U.E. ALZIRA'!C13</f>
        <v>21</v>
      </c>
      <c r="D22" s="177">
        <f>'U.E. ALZIRA'!D13</f>
        <v>15</v>
      </c>
      <c r="E22" s="177">
        <f>'U.E. ALZIRA'!E13</f>
        <v>12</v>
      </c>
      <c r="F22" s="177">
        <f>'U.E. ALZIRA'!F13</f>
        <v>3</v>
      </c>
      <c r="G22" s="177">
        <f>'U.E. ALZIRA'!G13</f>
        <v>6</v>
      </c>
      <c r="H22" s="177">
        <f>'U.E. ALZIRA'!H13</f>
        <v>0</v>
      </c>
      <c r="I22" s="415">
        <f>'U.E. ALZIRA'!I13</f>
        <v>1289</v>
      </c>
      <c r="J22" s="177">
        <f>'U.E. ALZIRA'!J13</f>
        <v>61.38095238095238</v>
      </c>
      <c r="K22" s="177">
        <f>'U.E. ALZIRA'!K13</f>
        <v>42.124183006535951</v>
      </c>
      <c r="L22" s="177">
        <f>'U.E. ALZIRA'!L13</f>
        <v>34</v>
      </c>
      <c r="M22" s="177">
        <f>'U.E. ALZIRA'!M13</f>
        <v>30</v>
      </c>
      <c r="N22" s="177">
        <f>'U.E. ALZIRA'!N13</f>
        <v>4</v>
      </c>
      <c r="O22" s="177">
        <f>'U.E. ALZIRA'!O13</f>
        <v>1</v>
      </c>
      <c r="P22" s="177">
        <f>'U.E. ALZIRA'!P13</f>
        <v>3</v>
      </c>
      <c r="Q22" s="177">
        <f>'U.E. ALZIRA'!Q13</f>
        <v>0</v>
      </c>
      <c r="R22" s="173">
        <f>'U.E. ALZIRA'!R13</f>
        <v>1</v>
      </c>
      <c r="S22" s="174">
        <f>'U.E. ALZIRA'!S13</f>
        <v>0</v>
      </c>
      <c r="T22" s="106">
        <f>'U.E. ALZIRA'!T13</f>
        <v>0</v>
      </c>
      <c r="U22" s="106">
        <f>'U.E. ALZIRA'!U13</f>
        <v>0</v>
      </c>
      <c r="V22" s="176">
        <f>'U.E. ALZIRA'!V13</f>
        <v>1</v>
      </c>
      <c r="W22" s="134"/>
      <c r="X22" s="111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171"/>
      <c r="FC22" s="60"/>
      <c r="FD22" s="99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172"/>
      <c r="GZ22" s="172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172"/>
      <c r="IS22" s="60"/>
      <c r="IT22" s="172"/>
      <c r="IU22" s="172"/>
      <c r="IV22" s="172"/>
    </row>
    <row r="23" spans="1:256" s="69" customFormat="1" ht="13.5" customHeight="1" x14ac:dyDescent="0.25">
      <c r="A23" s="419"/>
      <c r="B23" s="123" t="s">
        <v>170</v>
      </c>
      <c r="C23" s="149">
        <v>6</v>
      </c>
      <c r="D23" s="177">
        <v>2</v>
      </c>
      <c r="E23" s="177">
        <v>0</v>
      </c>
      <c r="F23" s="177">
        <v>2</v>
      </c>
      <c r="G23" s="177">
        <v>4</v>
      </c>
      <c r="H23" s="177">
        <v>0</v>
      </c>
      <c r="I23" s="415">
        <v>155</v>
      </c>
      <c r="J23" s="177"/>
      <c r="K23" s="177"/>
      <c r="L23" s="177">
        <v>17</v>
      </c>
      <c r="M23" s="177">
        <v>7</v>
      </c>
      <c r="N23" s="177">
        <v>10</v>
      </c>
      <c r="O23" s="177">
        <v>0</v>
      </c>
      <c r="P23" s="177">
        <v>10</v>
      </c>
      <c r="Q23" s="177">
        <v>0</v>
      </c>
      <c r="R23" s="173">
        <v>0</v>
      </c>
      <c r="S23" s="174">
        <v>0</v>
      </c>
      <c r="T23" s="106">
        <v>0</v>
      </c>
      <c r="U23" s="106">
        <v>0</v>
      </c>
      <c r="V23" s="176">
        <v>0</v>
      </c>
      <c r="W23" s="134"/>
      <c r="X23" s="134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135"/>
      <c r="FC23" s="90"/>
      <c r="FD23" s="102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S23" s="90"/>
    </row>
    <row r="24" spans="1:256" s="69" customFormat="1" ht="13.5" customHeight="1" x14ac:dyDescent="0.25">
      <c r="A24" s="419"/>
      <c r="B24" s="351" t="s">
        <v>102</v>
      </c>
      <c r="C24" s="149">
        <v>9</v>
      </c>
      <c r="D24" s="177">
        <v>6</v>
      </c>
      <c r="E24" s="177">
        <v>6</v>
      </c>
      <c r="F24" s="177">
        <v>0</v>
      </c>
      <c r="G24" s="177">
        <v>4</v>
      </c>
      <c r="H24" s="177">
        <v>0</v>
      </c>
      <c r="I24" s="415">
        <v>619</v>
      </c>
      <c r="J24" s="177">
        <v>68.777777777777771</v>
      </c>
      <c r="K24" s="177" t="e">
        <v>#VALUE!</v>
      </c>
      <c r="L24" s="177">
        <v>14</v>
      </c>
      <c r="M24" s="177">
        <v>12</v>
      </c>
      <c r="N24" s="177">
        <v>2</v>
      </c>
      <c r="O24" s="177">
        <v>0</v>
      </c>
      <c r="P24" s="177">
        <v>2</v>
      </c>
      <c r="Q24" s="177">
        <v>0</v>
      </c>
      <c r="R24" s="173">
        <v>2</v>
      </c>
      <c r="S24" s="174">
        <v>0</v>
      </c>
      <c r="T24" s="106">
        <v>0</v>
      </c>
      <c r="U24" s="106">
        <v>0</v>
      </c>
      <c r="V24" s="176">
        <v>2</v>
      </c>
      <c r="W24" s="134"/>
      <c r="X24" s="134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135"/>
      <c r="FC24" s="90"/>
      <c r="FD24" s="102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S24" s="90"/>
    </row>
    <row r="25" spans="1:256" s="69" customFormat="1" ht="13.5" customHeight="1" x14ac:dyDescent="0.25">
      <c r="A25" s="419"/>
      <c r="B25" s="351" t="s">
        <v>81</v>
      </c>
      <c r="C25" s="149">
        <v>6</v>
      </c>
      <c r="D25" s="177">
        <v>5</v>
      </c>
      <c r="E25" s="177">
        <v>3</v>
      </c>
      <c r="F25" s="177">
        <v>2</v>
      </c>
      <c r="G25" s="177">
        <v>1</v>
      </c>
      <c r="H25" s="177">
        <v>0</v>
      </c>
      <c r="I25" s="415">
        <v>418</v>
      </c>
      <c r="J25" s="177"/>
      <c r="K25" s="177"/>
      <c r="L25" s="177">
        <v>28</v>
      </c>
      <c r="M25" s="177">
        <v>12</v>
      </c>
      <c r="N25" s="177">
        <v>16</v>
      </c>
      <c r="O25" s="177">
        <v>1</v>
      </c>
      <c r="P25" s="177">
        <v>15</v>
      </c>
      <c r="Q25" s="177">
        <v>0</v>
      </c>
      <c r="R25" s="173">
        <v>0</v>
      </c>
      <c r="S25" s="174">
        <v>0</v>
      </c>
      <c r="T25" s="106">
        <v>0</v>
      </c>
      <c r="U25" s="106">
        <v>0</v>
      </c>
      <c r="V25" s="176">
        <v>1</v>
      </c>
      <c r="W25" s="134"/>
      <c r="X25" s="134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135"/>
      <c r="FC25" s="90"/>
      <c r="FD25" s="102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S25" s="90"/>
    </row>
    <row r="26" spans="1:256" s="69" customFormat="1" ht="13.5" customHeight="1" x14ac:dyDescent="0.25">
      <c r="A26" s="314" t="s">
        <v>228</v>
      </c>
      <c r="B26" s="410" t="s">
        <v>123</v>
      </c>
      <c r="C26" s="144">
        <f>'U.E. ALZIRA'!C18</f>
        <v>10</v>
      </c>
      <c r="D26" s="429">
        <f>'U.E. ALZIRA'!D18</f>
        <v>3</v>
      </c>
      <c r="E26" s="429">
        <f>'U.E. ALZIRA'!E18</f>
        <v>0</v>
      </c>
      <c r="F26" s="429">
        <f>'U.E. ALZIRA'!F18</f>
        <v>3</v>
      </c>
      <c r="G26" s="429">
        <f>'U.E. ALZIRA'!G18</f>
        <v>7</v>
      </c>
      <c r="H26" s="429">
        <f>'U.E. ALZIRA'!H18</f>
        <v>0</v>
      </c>
      <c r="I26" s="430">
        <f>'U.E. ALZIRA'!I18</f>
        <v>417</v>
      </c>
      <c r="J26" s="429">
        <f>'U.E. ALZIRA'!J18</f>
        <v>41.7</v>
      </c>
      <c r="K26" s="429">
        <f>'U.E. ALZIRA'!K18</f>
        <v>13.627450980392156</v>
      </c>
      <c r="L26" s="429">
        <f>'U.E. ALZIRA'!L18</f>
        <v>17</v>
      </c>
      <c r="M26" s="429">
        <f>'U.E. ALZIRA'!M18</f>
        <v>14</v>
      </c>
      <c r="N26" s="429">
        <f>'U.E. ALZIRA'!N18</f>
        <v>1</v>
      </c>
      <c r="O26" s="429">
        <f>'U.E. ALZIRA'!O18</f>
        <v>1</v>
      </c>
      <c r="P26" s="429">
        <f>'U.E. ALZIRA'!P18</f>
        <v>0</v>
      </c>
      <c r="Q26" s="429">
        <f>'U.E. ALZIRA'!Q18</f>
        <v>0</v>
      </c>
      <c r="R26" s="136">
        <f>'U.E. ALZIRA'!R18</f>
        <v>3</v>
      </c>
      <c r="S26" s="137">
        <f>'U.E. ALZIRA'!S18</f>
        <v>0</v>
      </c>
      <c r="T26" s="138">
        <f>'U.E. ALZIRA'!T18</f>
        <v>0</v>
      </c>
      <c r="U26" s="138">
        <f>'U.E. ALZIRA'!U18</f>
        <v>0</v>
      </c>
      <c r="V26" s="148">
        <f>'U.E. ALZIRA'!V18</f>
        <v>0</v>
      </c>
      <c r="W26" s="134"/>
      <c r="X26" s="134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135"/>
      <c r="FC26" s="90"/>
      <c r="FD26" s="102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S26" s="90"/>
    </row>
    <row r="27" spans="1:256" s="90" customFormat="1" x14ac:dyDescent="0.25">
      <c r="A27" s="314" t="s">
        <v>177</v>
      </c>
      <c r="B27" s="410" t="s">
        <v>24</v>
      </c>
      <c r="C27" s="144">
        <f>'U.E. ALZIRA'!C15</f>
        <v>25</v>
      </c>
      <c r="D27" s="429">
        <f>'U.E. ALZIRA'!D15</f>
        <v>20</v>
      </c>
      <c r="E27" s="429">
        <f>'U.E. ALZIRA'!E15</f>
        <v>11</v>
      </c>
      <c r="F27" s="429">
        <f>'U.E. ALZIRA'!F15</f>
        <v>9</v>
      </c>
      <c r="G27" s="429">
        <f>'U.E. ALZIRA'!G15</f>
        <v>5</v>
      </c>
      <c r="H27" s="429">
        <f>'U.E. ALZIRA'!H15</f>
        <v>1</v>
      </c>
      <c r="I27" s="430">
        <f>'U.E. ALZIRA'!I15</f>
        <v>1706</v>
      </c>
      <c r="J27" s="429">
        <f>'U.E. ALZIRA'!J15</f>
        <v>68.239999999999995</v>
      </c>
      <c r="K27" s="429">
        <f>'U.E. ALZIRA'!K15</f>
        <v>55.751633986928105</v>
      </c>
      <c r="L27" s="429">
        <f>'U.E. ALZIRA'!L15</f>
        <v>34</v>
      </c>
      <c r="M27" s="429">
        <f>'U.E. ALZIRA'!M15</f>
        <v>26</v>
      </c>
      <c r="N27" s="429">
        <f>'U.E. ALZIRA'!N15</f>
        <v>5</v>
      </c>
      <c r="O27" s="429">
        <f>'U.E. ALZIRA'!O15</f>
        <v>1</v>
      </c>
      <c r="P27" s="429">
        <f>'U.E. ALZIRA'!P15</f>
        <v>3</v>
      </c>
      <c r="Q27" s="429">
        <f>'U.E. ALZIRA'!Q15</f>
        <v>1</v>
      </c>
      <c r="R27" s="136">
        <f>'U.E. ALZIRA'!R15</f>
        <v>7</v>
      </c>
      <c r="S27" s="137">
        <f>'U.E. ALZIRA'!S15</f>
        <v>0</v>
      </c>
      <c r="T27" s="138">
        <f>'U.E. ALZIRA'!T15</f>
        <v>0</v>
      </c>
      <c r="U27" s="138">
        <f>'U.E. ALZIRA'!U15</f>
        <v>0</v>
      </c>
      <c r="V27" s="148">
        <f>'U.E. ALZIRA'!V15</f>
        <v>1</v>
      </c>
      <c r="W27" s="134"/>
      <c r="X27" s="134"/>
      <c r="FB27" s="135"/>
      <c r="FD27" s="102"/>
      <c r="HX27" s="418"/>
    </row>
    <row r="28" spans="1:256" s="90" customFormat="1" x14ac:dyDescent="0.25">
      <c r="A28" s="314" t="s">
        <v>178</v>
      </c>
      <c r="B28" s="410" t="s">
        <v>24</v>
      </c>
      <c r="C28" s="144">
        <f>'U.E. ALZIRA'!C16</f>
        <v>31</v>
      </c>
      <c r="D28" s="429">
        <f>'U.E. ALZIRA'!D16</f>
        <v>29</v>
      </c>
      <c r="E28" s="429">
        <f>'U.E. ALZIRA'!E16</f>
        <v>26</v>
      </c>
      <c r="F28" s="429">
        <f>'U.E. ALZIRA'!F16</f>
        <v>3</v>
      </c>
      <c r="G28" s="429">
        <f>'U.E. ALZIRA'!G16</f>
        <v>2</v>
      </c>
      <c r="H28" s="429">
        <f>'U.E. ALZIRA'!H16</f>
        <v>1</v>
      </c>
      <c r="I28" s="430">
        <f>'U.E. ALZIRA'!I16</f>
        <v>2597</v>
      </c>
      <c r="J28" s="429">
        <f>'U.E. ALZIRA'!J16</f>
        <v>83.774193548387103</v>
      </c>
      <c r="K28" s="429">
        <f>'U.E. ALZIRA'!K16</f>
        <v>84.869281045751634</v>
      </c>
      <c r="L28" s="429">
        <f>'U.E. ALZIRA'!L16</f>
        <v>34</v>
      </c>
      <c r="M28" s="429">
        <f>'U.E. ALZIRA'!M16</f>
        <v>32</v>
      </c>
      <c r="N28" s="429">
        <f>'U.E. ALZIRA'!N16</f>
        <v>2</v>
      </c>
      <c r="O28" s="429">
        <f>'U.E. ALZIRA'!O16</f>
        <v>0</v>
      </c>
      <c r="P28" s="429">
        <f>'U.E. ALZIRA'!P16</f>
        <v>1</v>
      </c>
      <c r="Q28" s="429">
        <f>'U.E. ALZIRA'!Q16</f>
        <v>1</v>
      </c>
      <c r="R28" s="136">
        <f>'U.E. ALZIRA'!R16</f>
        <v>3</v>
      </c>
      <c r="S28" s="137">
        <f>'U.E. ALZIRA'!S16</f>
        <v>0</v>
      </c>
      <c r="T28" s="138">
        <f>'U.E. ALZIRA'!T16</f>
        <v>0</v>
      </c>
      <c r="U28" s="138">
        <f>'U.E. ALZIRA'!U16</f>
        <v>0</v>
      </c>
      <c r="V28" s="148">
        <f>'U.E. ALZIRA'!V16</f>
        <v>2</v>
      </c>
      <c r="W28" s="134"/>
      <c r="X28" s="134"/>
      <c r="FB28" s="135"/>
      <c r="FD28" s="102"/>
      <c r="HX28" s="418"/>
    </row>
    <row r="29" spans="1:256" s="90" customFormat="1" x14ac:dyDescent="0.25">
      <c r="A29" s="299" t="s">
        <v>160</v>
      </c>
      <c r="B29" s="352" t="s">
        <v>24</v>
      </c>
      <c r="C29" s="144">
        <f t="shared" ref="C29:V29" si="3">SUM(C30:C31)</f>
        <v>57</v>
      </c>
      <c r="D29" s="429">
        <f t="shared" si="3"/>
        <v>52</v>
      </c>
      <c r="E29" s="429">
        <f t="shared" si="3"/>
        <v>39</v>
      </c>
      <c r="F29" s="429">
        <f t="shared" si="3"/>
        <v>11</v>
      </c>
      <c r="G29" s="429">
        <f t="shared" si="3"/>
        <v>5</v>
      </c>
      <c r="H29" s="429">
        <f t="shared" si="3"/>
        <v>4</v>
      </c>
      <c r="I29" s="430">
        <f t="shared" si="3"/>
        <v>4514</v>
      </c>
      <c r="J29" s="429">
        <f t="shared" si="3"/>
        <v>78.035714285714292</v>
      </c>
      <c r="K29" s="429">
        <f t="shared" si="3"/>
        <v>71.40522875816994</v>
      </c>
      <c r="L29" s="429">
        <f t="shared" si="3"/>
        <v>68</v>
      </c>
      <c r="M29" s="429">
        <f t="shared" si="3"/>
        <v>60</v>
      </c>
      <c r="N29" s="429">
        <f t="shared" si="3"/>
        <v>7</v>
      </c>
      <c r="O29" s="429">
        <f t="shared" si="3"/>
        <v>0</v>
      </c>
      <c r="P29" s="429">
        <f t="shared" si="3"/>
        <v>4</v>
      </c>
      <c r="Q29" s="429">
        <f t="shared" si="3"/>
        <v>3</v>
      </c>
      <c r="R29" s="136">
        <f t="shared" si="3"/>
        <v>15</v>
      </c>
      <c r="S29" s="137">
        <f t="shared" si="3"/>
        <v>1</v>
      </c>
      <c r="T29" s="138">
        <f t="shared" si="3"/>
        <v>1</v>
      </c>
      <c r="U29" s="138">
        <f t="shared" si="3"/>
        <v>1</v>
      </c>
      <c r="V29" s="148">
        <f t="shared" si="3"/>
        <v>1</v>
      </c>
      <c r="W29" s="134"/>
      <c r="X29" s="134"/>
      <c r="FB29" s="135"/>
      <c r="FD29" s="102"/>
    </row>
    <row r="30" spans="1:256" s="69" customFormat="1" x14ac:dyDescent="0.25">
      <c r="A30" s="420"/>
      <c r="B30" s="60" t="s">
        <v>188</v>
      </c>
      <c r="C30" s="149">
        <f>'U.E. ALZIRA'!C17</f>
        <v>28</v>
      </c>
      <c r="D30" s="177">
        <f>'U.E. ALZIRA'!D17</f>
        <v>25</v>
      </c>
      <c r="E30" s="177">
        <f>'U.E. ALZIRA'!E17</f>
        <v>19</v>
      </c>
      <c r="F30" s="177">
        <f>'U.E. ALZIRA'!F17</f>
        <v>5</v>
      </c>
      <c r="G30" s="177">
        <f>'U.E. ALZIRA'!G17</f>
        <v>3</v>
      </c>
      <c r="H30" s="177">
        <f>'U.E. ALZIRA'!H17</f>
        <v>2</v>
      </c>
      <c r="I30" s="415">
        <f>'U.E. ALZIRA'!I17</f>
        <v>2185</v>
      </c>
      <c r="J30" s="177">
        <f>'U.E. ALZIRA'!J17</f>
        <v>78.035714285714292</v>
      </c>
      <c r="K30" s="177">
        <f>'U.E. ALZIRA'!K17</f>
        <v>71.40522875816994</v>
      </c>
      <c r="L30" s="177">
        <f>'U.E. ALZIRA'!L17</f>
        <v>34</v>
      </c>
      <c r="M30" s="177">
        <f>'U.E. ALZIRA'!M17</f>
        <v>29</v>
      </c>
      <c r="N30" s="177">
        <f>'U.E. ALZIRA'!N17</f>
        <v>4</v>
      </c>
      <c r="O30" s="177">
        <f>'U.E. ALZIRA'!O17</f>
        <v>0</v>
      </c>
      <c r="P30" s="177">
        <f>'U.E. ALZIRA'!P17</f>
        <v>2</v>
      </c>
      <c r="Q30" s="177">
        <f>'U.E. ALZIRA'!Q17</f>
        <v>2</v>
      </c>
      <c r="R30" s="173">
        <f>'U.E. ALZIRA'!R17</f>
        <v>7</v>
      </c>
      <c r="S30" s="174">
        <f>'U.E. ALZIRA'!S17</f>
        <v>0</v>
      </c>
      <c r="T30" s="106">
        <f>'U.E. ALZIRA'!T17</f>
        <v>1</v>
      </c>
      <c r="U30" s="106">
        <f>'U.E. ALZIRA'!U17</f>
        <v>1</v>
      </c>
      <c r="V30" s="176">
        <f>'U.E. ALZIRA'!V17</f>
        <v>1</v>
      </c>
      <c r="W30" s="134"/>
      <c r="X30" s="134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135"/>
      <c r="FC30" s="90"/>
      <c r="FD30" s="102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S30" s="90"/>
    </row>
    <row r="31" spans="1:256" s="69" customFormat="1" x14ac:dyDescent="0.25">
      <c r="A31" s="420"/>
      <c r="B31" s="346" t="s">
        <v>170</v>
      </c>
      <c r="C31" s="149">
        <v>29</v>
      </c>
      <c r="D31" s="177">
        <v>27</v>
      </c>
      <c r="E31" s="177">
        <v>20</v>
      </c>
      <c r="F31" s="177">
        <v>6</v>
      </c>
      <c r="G31" s="177">
        <v>2</v>
      </c>
      <c r="H31" s="177">
        <v>2</v>
      </c>
      <c r="I31" s="415">
        <v>2329</v>
      </c>
      <c r="J31" s="177"/>
      <c r="K31" s="177"/>
      <c r="L31" s="177">
        <v>34</v>
      </c>
      <c r="M31" s="177">
        <v>31</v>
      </c>
      <c r="N31" s="177">
        <v>3</v>
      </c>
      <c r="O31" s="177">
        <v>0</v>
      </c>
      <c r="P31" s="177">
        <v>2</v>
      </c>
      <c r="Q31" s="177">
        <v>1</v>
      </c>
      <c r="R31" s="173">
        <v>8</v>
      </c>
      <c r="S31" s="174">
        <v>1</v>
      </c>
      <c r="T31" s="106"/>
      <c r="U31" s="106"/>
      <c r="V31" s="176"/>
      <c r="W31" s="134"/>
      <c r="X31" s="134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135"/>
      <c r="FC31" s="90"/>
      <c r="FD31" s="102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S31" s="90"/>
    </row>
    <row r="32" spans="1:256" s="69" customFormat="1" x14ac:dyDescent="0.25">
      <c r="A32" s="426" t="s">
        <v>241</v>
      </c>
      <c r="B32" s="352" t="s">
        <v>172</v>
      </c>
      <c r="C32" s="144">
        <f>'U.E. ALZIRA'!C35</f>
        <v>14</v>
      </c>
      <c r="D32" s="429">
        <f>'U.E. ALZIRA'!D35</f>
        <v>13</v>
      </c>
      <c r="E32" s="429">
        <f>'U.E. ALZIRA'!E35</f>
        <v>11</v>
      </c>
      <c r="F32" s="429">
        <f>'U.E. ALZIRA'!F35</f>
        <v>2</v>
      </c>
      <c r="G32" s="429">
        <f>'U.E. ALZIRA'!G35</f>
        <v>1</v>
      </c>
      <c r="H32" s="429">
        <f>'U.E. ALZIRA'!H35</f>
        <v>0</v>
      </c>
      <c r="I32" s="430">
        <f>'U.E. ALZIRA'!I35</f>
        <v>1143</v>
      </c>
      <c r="J32" s="429">
        <f>'U.E. ALZIRA'!J35</f>
        <v>81.642857142857139</v>
      </c>
      <c r="K32" s="429">
        <f>'U.E. ALZIRA'!K35</f>
        <v>37.352941176470587</v>
      </c>
      <c r="L32" s="429">
        <f>'U.E. ALZIRA'!L35</f>
        <v>34</v>
      </c>
      <c r="M32" s="429">
        <f>'U.E. ALZIRA'!M35</f>
        <v>16</v>
      </c>
      <c r="N32" s="429">
        <f>'U.E. ALZIRA'!N35</f>
        <v>0</v>
      </c>
      <c r="O32" s="429">
        <f>'U.E. ALZIRA'!O35</f>
        <v>0</v>
      </c>
      <c r="P32" s="429">
        <f>'U.E. ALZIRA'!P35</f>
        <v>0</v>
      </c>
      <c r="Q32" s="429">
        <f>'U.E. ALZIRA'!Q35</f>
        <v>0</v>
      </c>
      <c r="R32" s="136">
        <f>'U.E. ALZIRA'!R35</f>
        <v>4</v>
      </c>
      <c r="S32" s="137">
        <f>'U.E. ALZIRA'!S35</f>
        <v>0</v>
      </c>
      <c r="T32" s="138">
        <f>'U.E. ALZIRA'!T35</f>
        <v>0</v>
      </c>
      <c r="U32" s="138">
        <f>'U.E. ALZIRA'!U35</f>
        <v>0</v>
      </c>
      <c r="V32" s="148">
        <f>'U.E. ALZIRA'!V35</f>
        <v>1</v>
      </c>
      <c r="W32" s="134"/>
      <c r="X32" s="134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135"/>
      <c r="FC32" s="90"/>
      <c r="FD32" s="102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S32" s="90"/>
    </row>
    <row r="33" spans="1:253" s="69" customFormat="1" x14ac:dyDescent="0.25">
      <c r="A33" s="426" t="s">
        <v>232</v>
      </c>
      <c r="B33" s="352" t="s">
        <v>172</v>
      </c>
      <c r="C33" s="144">
        <f>'U.E. ALZIRA'!C42</f>
        <v>0</v>
      </c>
      <c r="D33" s="429">
        <f>'U.E. ALZIRA'!D42</f>
        <v>0</v>
      </c>
      <c r="E33" s="429">
        <f>'U.E. ALZIRA'!E42</f>
        <v>0</v>
      </c>
      <c r="F33" s="429">
        <f>'U.E. ALZIRA'!F42</f>
        <v>0</v>
      </c>
      <c r="G33" s="429">
        <f>'U.E. ALZIRA'!G42</f>
        <v>0</v>
      </c>
      <c r="H33" s="429">
        <f>'U.E. ALZIRA'!H42</f>
        <v>0</v>
      </c>
      <c r="I33" s="430">
        <f>'U.E. ALZIRA'!I42</f>
        <v>0</v>
      </c>
      <c r="J33" s="429">
        <f>'U.E. ALZIRA'!J42</f>
        <v>0</v>
      </c>
      <c r="K33" s="429">
        <f>'U.E. ALZIRA'!K42</f>
        <v>0</v>
      </c>
      <c r="L33" s="429">
        <f>'U.E. ALZIRA'!L42</f>
        <v>1</v>
      </c>
      <c r="M33" s="429">
        <f>'U.E. ALZIRA'!M42</f>
        <v>1</v>
      </c>
      <c r="N33" s="429">
        <f>'U.E. ALZIRA'!N42</f>
        <v>0</v>
      </c>
      <c r="O33" s="429">
        <f>'U.E. ALZIRA'!O42</f>
        <v>0</v>
      </c>
      <c r="P33" s="429">
        <f>'U.E. ALZIRA'!P42</f>
        <v>0</v>
      </c>
      <c r="Q33" s="429">
        <f>'U.E. ALZIRA'!Q42</f>
        <v>0</v>
      </c>
      <c r="R33" s="136">
        <f>'U.E. ALZIRA'!R42</f>
        <v>0</v>
      </c>
      <c r="S33" s="137">
        <f>'U.E. ALZIRA'!S42</f>
        <v>0</v>
      </c>
      <c r="T33" s="138">
        <f>'U.E. ALZIRA'!T42</f>
        <v>0</v>
      </c>
      <c r="U33" s="138">
        <f>'U.E. ALZIRA'!U42</f>
        <v>0</v>
      </c>
      <c r="V33" s="148">
        <f>'U.E. ALZIRA'!V42</f>
        <v>0</v>
      </c>
      <c r="W33" s="134"/>
      <c r="X33" s="134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135"/>
      <c r="FC33" s="90"/>
      <c r="FD33" s="102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S33" s="90"/>
    </row>
    <row r="34" spans="1:253" s="69" customFormat="1" x14ac:dyDescent="0.25">
      <c r="A34" s="426" t="s">
        <v>168</v>
      </c>
      <c r="B34" s="141" t="s">
        <v>171</v>
      </c>
      <c r="C34" s="144">
        <f>SUM(C35:C36)</f>
        <v>45</v>
      </c>
      <c r="D34" s="429">
        <f t="shared" ref="D34:V34" si="4">SUM(D35:D36)</f>
        <v>33</v>
      </c>
      <c r="E34" s="429">
        <f t="shared" si="4"/>
        <v>13</v>
      </c>
      <c r="F34" s="429">
        <f t="shared" si="4"/>
        <v>18</v>
      </c>
      <c r="G34" s="429">
        <f t="shared" si="4"/>
        <v>12</v>
      </c>
      <c r="H34" s="429">
        <f t="shared" si="4"/>
        <v>5</v>
      </c>
      <c r="I34" s="430">
        <f t="shared" si="4"/>
        <v>2857</v>
      </c>
      <c r="J34" s="429">
        <f t="shared" si="4"/>
        <v>70.821428571428569</v>
      </c>
      <c r="K34" s="429">
        <f t="shared" si="4"/>
        <v>64.803921568627445</v>
      </c>
      <c r="L34" s="429">
        <f t="shared" si="4"/>
        <v>53</v>
      </c>
      <c r="M34" s="429">
        <f t="shared" si="4"/>
        <v>46</v>
      </c>
      <c r="N34" s="429">
        <f t="shared" si="4"/>
        <v>6</v>
      </c>
      <c r="O34" s="429">
        <f t="shared" si="4"/>
        <v>0</v>
      </c>
      <c r="P34" s="429">
        <f t="shared" si="4"/>
        <v>1</v>
      </c>
      <c r="Q34" s="429">
        <f t="shared" si="4"/>
        <v>5</v>
      </c>
      <c r="R34" s="136">
        <f t="shared" si="4"/>
        <v>13</v>
      </c>
      <c r="S34" s="137">
        <f t="shared" si="4"/>
        <v>0</v>
      </c>
      <c r="T34" s="138">
        <f t="shared" si="4"/>
        <v>2</v>
      </c>
      <c r="U34" s="138">
        <f t="shared" si="4"/>
        <v>2</v>
      </c>
      <c r="V34" s="148">
        <f t="shared" si="4"/>
        <v>3</v>
      </c>
      <c r="W34" s="134"/>
      <c r="X34" s="134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135"/>
      <c r="FC34" s="90"/>
      <c r="FD34" s="102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S34" s="90"/>
    </row>
    <row r="35" spans="1:253" s="69" customFormat="1" x14ac:dyDescent="0.25">
      <c r="A35" s="426"/>
      <c r="B35" s="142" t="s">
        <v>188</v>
      </c>
      <c r="C35" s="149">
        <f>'U.E. ALZIRA'!C37</f>
        <v>28</v>
      </c>
      <c r="D35" s="177">
        <f>'U.E. ALZIRA'!D37</f>
        <v>23</v>
      </c>
      <c r="E35" s="177">
        <f>'U.E. ALZIRA'!E37</f>
        <v>11</v>
      </c>
      <c r="F35" s="177">
        <f>'U.E. ALZIRA'!F37</f>
        <v>11</v>
      </c>
      <c r="G35" s="177">
        <f>'U.E. ALZIRA'!G37</f>
        <v>5</v>
      </c>
      <c r="H35" s="177">
        <f>'U.E. ALZIRA'!H37</f>
        <v>4</v>
      </c>
      <c r="I35" s="415">
        <f>'U.E. ALZIRA'!I37</f>
        <v>1983</v>
      </c>
      <c r="J35" s="177">
        <f>'U.E. ALZIRA'!J37</f>
        <v>70.821428571428569</v>
      </c>
      <c r="K35" s="177">
        <f>'U.E. ALZIRA'!K37</f>
        <v>64.803921568627445</v>
      </c>
      <c r="L35" s="177">
        <f>'U.E. ALZIRA'!L37</f>
        <v>34</v>
      </c>
      <c r="M35" s="177">
        <f>'U.E. ALZIRA'!M37</f>
        <v>29</v>
      </c>
      <c r="N35" s="177">
        <f>'U.E. ALZIRA'!N37</f>
        <v>4</v>
      </c>
      <c r="O35" s="177">
        <f>'U.E. ALZIRA'!O37</f>
        <v>0</v>
      </c>
      <c r="P35" s="177">
        <f>'U.E. ALZIRA'!P37</f>
        <v>0</v>
      </c>
      <c r="Q35" s="177">
        <f>'U.E. ALZIRA'!Q37</f>
        <v>4</v>
      </c>
      <c r="R35" s="173">
        <f>'U.E. ALZIRA'!R37</f>
        <v>10</v>
      </c>
      <c r="S35" s="174">
        <f>'U.E. ALZIRA'!S37</f>
        <v>0</v>
      </c>
      <c r="T35" s="106">
        <f>'U.E. ALZIRA'!T37</f>
        <v>1</v>
      </c>
      <c r="U35" s="106">
        <f>'U.E. ALZIRA'!U37</f>
        <v>1</v>
      </c>
      <c r="V35" s="176">
        <f>'U.E. ALZIRA'!V37</f>
        <v>2</v>
      </c>
      <c r="W35" s="134"/>
      <c r="X35" s="134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135"/>
      <c r="FC35" s="90"/>
      <c r="FD35" s="102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S35" s="90"/>
    </row>
    <row r="36" spans="1:253" s="60" customFormat="1" ht="15" customHeight="1" x14ac:dyDescent="0.3">
      <c r="A36" s="426"/>
      <c r="B36" s="123" t="s">
        <v>170</v>
      </c>
      <c r="C36" s="149">
        <v>17</v>
      </c>
      <c r="D36" s="177">
        <v>10</v>
      </c>
      <c r="E36" s="177">
        <v>2</v>
      </c>
      <c r="F36" s="177">
        <v>7</v>
      </c>
      <c r="G36" s="177">
        <v>7</v>
      </c>
      <c r="H36" s="177">
        <v>1</v>
      </c>
      <c r="I36" s="415">
        <v>874</v>
      </c>
      <c r="J36" s="177">
        <f>'[1]U.E. ALZIRA'!J76</f>
        <v>0</v>
      </c>
      <c r="K36" s="177">
        <f>'[1]U.E. ALZIRA'!K76</f>
        <v>0</v>
      </c>
      <c r="L36" s="177">
        <v>19</v>
      </c>
      <c r="M36" s="177">
        <v>17</v>
      </c>
      <c r="N36" s="177">
        <v>2</v>
      </c>
      <c r="O36" s="177">
        <v>0</v>
      </c>
      <c r="P36" s="177">
        <v>1</v>
      </c>
      <c r="Q36" s="177">
        <v>1</v>
      </c>
      <c r="R36" s="173">
        <v>3</v>
      </c>
      <c r="S36" s="174">
        <v>0</v>
      </c>
      <c r="T36" s="106">
        <v>1</v>
      </c>
      <c r="U36" s="106">
        <v>1</v>
      </c>
      <c r="V36" s="176">
        <v>1</v>
      </c>
      <c r="W36" s="111"/>
      <c r="X36" s="111"/>
      <c r="AA36" s="421"/>
      <c r="AB36" s="421"/>
      <c r="AC36" s="421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1"/>
      <c r="AO36" s="421"/>
      <c r="AP36" s="421"/>
      <c r="AQ36" s="422"/>
      <c r="AR36" s="422"/>
      <c r="AS36" s="422"/>
      <c r="AT36" s="421"/>
      <c r="AU36" s="422"/>
      <c r="AV36" s="421"/>
      <c r="AW36" s="423"/>
      <c r="AX36" s="424"/>
      <c r="AY36" s="423"/>
      <c r="AZ36" s="422"/>
      <c r="BA36" s="422"/>
      <c r="BB36" s="423"/>
      <c r="BC36" s="423"/>
      <c r="BD36" s="423"/>
      <c r="BE36" s="423"/>
      <c r="BF36" s="423"/>
      <c r="BG36" s="423"/>
      <c r="BH36" s="423"/>
      <c r="BI36" s="421"/>
      <c r="BJ36" s="421"/>
      <c r="BK36" s="425"/>
      <c r="BL36" s="425"/>
      <c r="BM36" s="425"/>
      <c r="BN36" s="424"/>
      <c r="BO36" s="421"/>
      <c r="BP36" s="421"/>
      <c r="BQ36" s="421"/>
      <c r="BR36" s="421"/>
      <c r="BS36" s="421"/>
      <c r="BT36" s="422"/>
      <c r="BU36" s="423"/>
      <c r="FB36" s="171"/>
      <c r="FD36" s="99"/>
    </row>
    <row r="37" spans="1:253" s="69" customFormat="1" x14ac:dyDescent="0.25">
      <c r="A37" s="426" t="s">
        <v>132</v>
      </c>
      <c r="B37" s="141" t="s">
        <v>172</v>
      </c>
      <c r="C37" s="144">
        <f t="shared" ref="C37:V37" si="5">SUM(C38:C40)</f>
        <v>90</v>
      </c>
      <c r="D37" s="429">
        <f t="shared" si="5"/>
        <v>84</v>
      </c>
      <c r="E37" s="429">
        <f t="shared" si="5"/>
        <v>60</v>
      </c>
      <c r="F37" s="429">
        <f t="shared" si="5"/>
        <v>25</v>
      </c>
      <c r="G37" s="429">
        <f t="shared" si="5"/>
        <v>6</v>
      </c>
      <c r="H37" s="429">
        <f t="shared" si="5"/>
        <v>3</v>
      </c>
      <c r="I37" s="430">
        <f t="shared" si="5"/>
        <v>7136</v>
      </c>
      <c r="J37" s="429">
        <f t="shared" si="5"/>
        <v>165.53846153846155</v>
      </c>
      <c r="K37" s="429">
        <f t="shared" si="5"/>
        <v>157.90849673202615</v>
      </c>
      <c r="L37" s="429">
        <f t="shared" si="5"/>
        <v>102</v>
      </c>
      <c r="M37" s="429">
        <f t="shared" si="5"/>
        <v>91</v>
      </c>
      <c r="N37" s="429">
        <f t="shared" si="5"/>
        <v>11</v>
      </c>
      <c r="O37" s="429">
        <f t="shared" si="5"/>
        <v>0</v>
      </c>
      <c r="P37" s="429">
        <f t="shared" si="5"/>
        <v>9</v>
      </c>
      <c r="Q37" s="429">
        <f t="shared" si="5"/>
        <v>2</v>
      </c>
      <c r="R37" s="136">
        <f t="shared" si="5"/>
        <v>21</v>
      </c>
      <c r="S37" s="137">
        <f t="shared" si="5"/>
        <v>0</v>
      </c>
      <c r="T37" s="138">
        <f t="shared" si="5"/>
        <v>0</v>
      </c>
      <c r="U37" s="138">
        <f t="shared" si="5"/>
        <v>0</v>
      </c>
      <c r="V37" s="148">
        <f t="shared" si="5"/>
        <v>9</v>
      </c>
      <c r="W37" s="134"/>
      <c r="X37" s="134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135"/>
      <c r="FC37" s="90"/>
      <c r="FD37" s="102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S37" s="90"/>
    </row>
    <row r="38" spans="1:253" s="69" customFormat="1" x14ac:dyDescent="0.25">
      <c r="A38" s="426"/>
      <c r="B38" s="142" t="s">
        <v>188</v>
      </c>
      <c r="C38" s="149">
        <f>'U.E. ALZIRA'!C38</f>
        <v>32</v>
      </c>
      <c r="D38" s="177">
        <f>'U.E. ALZIRA'!D38</f>
        <v>32</v>
      </c>
      <c r="E38" s="177">
        <f>'U.E. ALZIRA'!E38</f>
        <v>28</v>
      </c>
      <c r="F38" s="177">
        <f>'U.E. ALZIRA'!F38</f>
        <v>4</v>
      </c>
      <c r="G38" s="177">
        <f>'U.E. ALZIRA'!G38</f>
        <v>0</v>
      </c>
      <c r="H38" s="177">
        <f>'U.E. ALZIRA'!H38</f>
        <v>2</v>
      </c>
      <c r="I38" s="415">
        <f>'U.E. ALZIRA'!I38</f>
        <v>2816</v>
      </c>
      <c r="J38" s="177">
        <f>'U.E. ALZIRA'!J38</f>
        <v>88</v>
      </c>
      <c r="K38" s="177">
        <f>'U.E. ALZIRA'!K38</f>
        <v>92.026143790849673</v>
      </c>
      <c r="L38" s="177">
        <f>'U.E. ALZIRA'!L38</f>
        <v>34</v>
      </c>
      <c r="M38" s="177">
        <f>'U.E. ALZIRA'!M38</f>
        <v>32</v>
      </c>
      <c r="N38" s="177">
        <f>'U.E. ALZIRA'!N38</f>
        <v>1</v>
      </c>
      <c r="O38" s="177">
        <f>'U.E. ALZIRA'!O38</f>
        <v>0</v>
      </c>
      <c r="P38" s="177">
        <f>'U.E. ALZIRA'!P38</f>
        <v>0</v>
      </c>
      <c r="Q38" s="177">
        <f>'U.E. ALZIRA'!Q38</f>
        <v>1</v>
      </c>
      <c r="R38" s="173">
        <f>'U.E. ALZIRA'!R38</f>
        <v>9</v>
      </c>
      <c r="S38" s="174">
        <f>'U.E. ALZIRA'!S38</f>
        <v>0</v>
      </c>
      <c r="T38" s="106">
        <f>'U.E. ALZIRA'!T38</f>
        <v>0</v>
      </c>
      <c r="U38" s="106">
        <f>'U.E. ALZIRA'!U38</f>
        <v>0</v>
      </c>
      <c r="V38" s="176">
        <f>'U.E. ALZIRA'!V38</f>
        <v>6</v>
      </c>
      <c r="W38" s="134"/>
      <c r="X38" s="134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135"/>
      <c r="FC38" s="90"/>
      <c r="FD38" s="102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S38" s="90"/>
    </row>
    <row r="39" spans="1:253" s="172" customFormat="1" x14ac:dyDescent="0.25">
      <c r="A39" s="426"/>
      <c r="B39" s="123" t="s">
        <v>170</v>
      </c>
      <c r="C39" s="149">
        <v>32</v>
      </c>
      <c r="D39" s="177">
        <v>28</v>
      </c>
      <c r="E39" s="177">
        <v>18</v>
      </c>
      <c r="F39" s="177">
        <v>10</v>
      </c>
      <c r="G39" s="177">
        <v>4</v>
      </c>
      <c r="H39" s="177">
        <v>0</v>
      </c>
      <c r="I39" s="415">
        <v>2304</v>
      </c>
      <c r="J39" s="177"/>
      <c r="K39" s="177"/>
      <c r="L39" s="177">
        <v>34</v>
      </c>
      <c r="M39" s="177">
        <v>32</v>
      </c>
      <c r="N39" s="177">
        <v>2</v>
      </c>
      <c r="O39" s="177">
        <v>0</v>
      </c>
      <c r="P39" s="177">
        <v>2</v>
      </c>
      <c r="Q39" s="177">
        <v>0</v>
      </c>
      <c r="R39" s="173">
        <v>2</v>
      </c>
      <c r="S39" s="174">
        <v>0</v>
      </c>
      <c r="T39" s="106">
        <v>0</v>
      </c>
      <c r="U39" s="106">
        <v>0</v>
      </c>
      <c r="V39" s="176">
        <v>2</v>
      </c>
      <c r="W39" s="111"/>
      <c r="X39" s="111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171"/>
      <c r="FC39" s="60"/>
      <c r="FD39" s="99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S39" s="60"/>
    </row>
    <row r="40" spans="1:253" s="172" customFormat="1" x14ac:dyDescent="0.25">
      <c r="A40" s="426"/>
      <c r="B40" s="142" t="s">
        <v>102</v>
      </c>
      <c r="C40" s="149">
        <v>26</v>
      </c>
      <c r="D40" s="177">
        <v>24</v>
      </c>
      <c r="E40" s="177">
        <v>14</v>
      </c>
      <c r="F40" s="177">
        <v>11</v>
      </c>
      <c r="G40" s="177">
        <v>2</v>
      </c>
      <c r="H40" s="177">
        <v>1</v>
      </c>
      <c r="I40" s="415">
        <v>2016</v>
      </c>
      <c r="J40" s="177">
        <v>77.538461538461533</v>
      </c>
      <c r="K40" s="177">
        <v>65.882352941176464</v>
      </c>
      <c r="L40" s="177">
        <v>34</v>
      </c>
      <c r="M40" s="177">
        <v>27</v>
      </c>
      <c r="N40" s="177">
        <v>8</v>
      </c>
      <c r="O40" s="177">
        <v>0</v>
      </c>
      <c r="P40" s="177">
        <v>7</v>
      </c>
      <c r="Q40" s="177">
        <v>1</v>
      </c>
      <c r="R40" s="173">
        <v>10</v>
      </c>
      <c r="S40" s="174">
        <v>0</v>
      </c>
      <c r="T40" s="106">
        <v>0</v>
      </c>
      <c r="U40" s="106">
        <v>0</v>
      </c>
      <c r="V40" s="176">
        <v>1</v>
      </c>
      <c r="W40" s="111"/>
      <c r="X40" s="111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171"/>
      <c r="FC40" s="60"/>
      <c r="FD40" s="99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S40" s="60"/>
    </row>
    <row r="41" spans="1:253" s="69" customFormat="1" x14ac:dyDescent="0.25">
      <c r="A41" s="426" t="s">
        <v>180</v>
      </c>
      <c r="B41" s="141" t="s">
        <v>172</v>
      </c>
      <c r="C41" s="144">
        <f>'U.E. ALZIRA'!C39</f>
        <v>20</v>
      </c>
      <c r="D41" s="429">
        <f>'U.E. ALZIRA'!D39</f>
        <v>11</v>
      </c>
      <c r="E41" s="429">
        <f>'U.E. ALZIRA'!E39</f>
        <v>5</v>
      </c>
      <c r="F41" s="429">
        <f>'U.E. ALZIRA'!F39</f>
        <v>6</v>
      </c>
      <c r="G41" s="429">
        <f>'U.E. ALZIRA'!G39</f>
        <v>9</v>
      </c>
      <c r="H41" s="429">
        <f>'U.E. ALZIRA'!H39</f>
        <v>0</v>
      </c>
      <c r="I41" s="430">
        <f>'U.E. ALZIRA'!I39</f>
        <v>1068</v>
      </c>
      <c r="J41" s="429">
        <f>'U.E. ALZIRA'!J39</f>
        <v>53.4</v>
      </c>
      <c r="K41" s="429">
        <f>'U.E. ALZIRA'!K39</f>
        <v>34.901960784313722</v>
      </c>
      <c r="L41" s="429">
        <f>'U.E. ALZIRA'!L39</f>
        <v>34</v>
      </c>
      <c r="M41" s="429">
        <f>'U.E. ALZIRA'!M39</f>
        <v>27</v>
      </c>
      <c r="N41" s="429">
        <f>'U.E. ALZIRA'!N39</f>
        <v>5</v>
      </c>
      <c r="O41" s="429">
        <f>'U.E. ALZIRA'!O39</f>
        <v>5</v>
      </c>
      <c r="P41" s="429">
        <f>'U.E. ALZIRA'!P39</f>
        <v>0</v>
      </c>
      <c r="Q41" s="429">
        <f>'U.E. ALZIRA'!Q39</f>
        <v>0</v>
      </c>
      <c r="R41" s="136">
        <f>'U.E. ALZIRA'!R39</f>
        <v>2</v>
      </c>
      <c r="S41" s="137">
        <f>'U.E. ALZIRA'!S39</f>
        <v>0</v>
      </c>
      <c r="T41" s="138">
        <f>'U.E. ALZIRA'!T39</f>
        <v>0</v>
      </c>
      <c r="U41" s="138">
        <f>'U.E. ALZIRA'!U39</f>
        <v>0</v>
      </c>
      <c r="V41" s="148">
        <f>'U.E. ALZIRA'!V39</f>
        <v>1</v>
      </c>
      <c r="W41" s="134"/>
      <c r="X41" s="134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135"/>
      <c r="FC41" s="90"/>
      <c r="FD41" s="102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S41" s="90"/>
    </row>
    <row r="42" spans="1:253" s="69" customFormat="1" x14ac:dyDescent="0.25">
      <c r="A42" s="426" t="s">
        <v>133</v>
      </c>
      <c r="B42" s="141" t="s">
        <v>171</v>
      </c>
      <c r="C42" s="144">
        <f t="shared" ref="C42:V42" si="6">SUM(C43:C45)</f>
        <v>70</v>
      </c>
      <c r="D42" s="429">
        <f t="shared" si="6"/>
        <v>63</v>
      </c>
      <c r="E42" s="429">
        <f t="shared" si="6"/>
        <v>35</v>
      </c>
      <c r="F42" s="429">
        <f t="shared" si="6"/>
        <v>27</v>
      </c>
      <c r="G42" s="429">
        <f t="shared" si="6"/>
        <v>8</v>
      </c>
      <c r="H42" s="429">
        <f t="shared" si="6"/>
        <v>3</v>
      </c>
      <c r="I42" s="430">
        <f t="shared" si="6"/>
        <v>5328</v>
      </c>
      <c r="J42" s="429">
        <f t="shared" si="6"/>
        <v>138.79480519480518</v>
      </c>
      <c r="K42" s="429">
        <f t="shared" si="6"/>
        <v>114.90196078431372</v>
      </c>
      <c r="L42" s="429">
        <f t="shared" si="6"/>
        <v>84</v>
      </c>
      <c r="M42" s="429">
        <f t="shared" si="6"/>
        <v>71</v>
      </c>
      <c r="N42" s="429">
        <f t="shared" si="6"/>
        <v>11</v>
      </c>
      <c r="O42" s="429">
        <f t="shared" si="6"/>
        <v>0</v>
      </c>
      <c r="P42" s="429">
        <f t="shared" si="6"/>
        <v>8</v>
      </c>
      <c r="Q42" s="429">
        <f t="shared" si="6"/>
        <v>3</v>
      </c>
      <c r="R42" s="136">
        <f t="shared" si="6"/>
        <v>13</v>
      </c>
      <c r="S42" s="137">
        <f t="shared" si="6"/>
        <v>1</v>
      </c>
      <c r="T42" s="138">
        <f t="shared" si="6"/>
        <v>2</v>
      </c>
      <c r="U42" s="138">
        <f t="shared" si="6"/>
        <v>3</v>
      </c>
      <c r="V42" s="148">
        <f t="shared" si="6"/>
        <v>4</v>
      </c>
      <c r="W42" s="134"/>
      <c r="X42" s="134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135"/>
      <c r="FC42" s="90"/>
      <c r="FD42" s="102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S42" s="90"/>
    </row>
    <row r="43" spans="1:253" s="69" customFormat="1" x14ac:dyDescent="0.25">
      <c r="A43" s="269"/>
      <c r="B43" s="142" t="s">
        <v>188</v>
      </c>
      <c r="C43" s="149">
        <f>'U.E. ALZIRA'!C40</f>
        <v>11</v>
      </c>
      <c r="D43" s="177">
        <f>'U.E. ALZIRA'!D40</f>
        <v>6</v>
      </c>
      <c r="E43" s="177">
        <f>'U.E. ALZIRA'!E40</f>
        <v>4</v>
      </c>
      <c r="F43" s="177">
        <f>'U.E. ALZIRA'!F40</f>
        <v>2</v>
      </c>
      <c r="G43" s="177">
        <f>'U.E. ALZIRA'!G40</f>
        <v>5</v>
      </c>
      <c r="H43" s="177">
        <f>'U.E. ALZIRA'!H40</f>
        <v>2</v>
      </c>
      <c r="I43" s="415">
        <f>'U.E. ALZIRA'!I40</f>
        <v>615</v>
      </c>
      <c r="J43" s="177">
        <f>'U.E. ALZIRA'!J40</f>
        <v>55.909090909090907</v>
      </c>
      <c r="K43" s="177">
        <f>'U.E. ALZIRA'!K40</f>
        <v>20.098039215686274</v>
      </c>
      <c r="L43" s="177">
        <f>'U.E. ALZIRA'!L40</f>
        <v>16</v>
      </c>
      <c r="M43" s="177">
        <f>'U.E. ALZIRA'!M40</f>
        <v>11</v>
      </c>
      <c r="N43" s="177">
        <f>'U.E. ALZIRA'!N40</f>
        <v>2</v>
      </c>
      <c r="O43" s="177">
        <f>'U.E. ALZIRA'!O40</f>
        <v>0</v>
      </c>
      <c r="P43" s="177">
        <f>'U.E. ALZIRA'!P40</f>
        <v>0</v>
      </c>
      <c r="Q43" s="177">
        <f>'U.E. ALZIRA'!Q40</f>
        <v>2</v>
      </c>
      <c r="R43" s="173">
        <f>'U.E. ALZIRA'!R40</f>
        <v>2</v>
      </c>
      <c r="S43" s="174">
        <f>'U.E. ALZIRA'!S40</f>
        <v>1</v>
      </c>
      <c r="T43" s="106">
        <f>'U.E. ALZIRA'!T40</f>
        <v>1</v>
      </c>
      <c r="U43" s="106">
        <f>'U.E. ALZIRA'!U40</f>
        <v>2</v>
      </c>
      <c r="V43" s="176">
        <f>'U.E. ALZIRA'!V40</f>
        <v>0</v>
      </c>
      <c r="W43" s="134"/>
      <c r="X43" s="134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135"/>
      <c r="FC43" s="90"/>
      <c r="FD43" s="102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S43" s="90"/>
    </row>
    <row r="44" spans="1:253" s="69" customFormat="1" x14ac:dyDescent="0.25">
      <c r="A44" s="269"/>
      <c r="B44" s="123" t="s">
        <v>170</v>
      </c>
      <c r="C44" s="149">
        <v>24</v>
      </c>
      <c r="D44" s="177">
        <v>23</v>
      </c>
      <c r="E44" s="177">
        <v>11</v>
      </c>
      <c r="F44" s="177">
        <v>10</v>
      </c>
      <c r="G44" s="177">
        <v>2</v>
      </c>
      <c r="H44" s="177">
        <v>1</v>
      </c>
      <c r="I44" s="415">
        <v>1812</v>
      </c>
      <c r="J44" s="177"/>
      <c r="K44" s="177"/>
      <c r="L44" s="177">
        <v>34</v>
      </c>
      <c r="M44" s="177">
        <v>25</v>
      </c>
      <c r="N44" s="177">
        <v>9</v>
      </c>
      <c r="O44" s="177">
        <v>0</v>
      </c>
      <c r="P44" s="177">
        <v>8</v>
      </c>
      <c r="Q44" s="177">
        <v>1</v>
      </c>
      <c r="R44" s="173">
        <v>8</v>
      </c>
      <c r="S44" s="174">
        <v>0</v>
      </c>
      <c r="T44" s="106">
        <v>1</v>
      </c>
      <c r="U44" s="106">
        <v>1</v>
      </c>
      <c r="V44" s="176">
        <v>3</v>
      </c>
      <c r="W44" s="134"/>
      <c r="X44" s="134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135"/>
      <c r="FC44" s="90"/>
      <c r="FD44" s="102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S44" s="90"/>
    </row>
    <row r="45" spans="1:253" s="69" customFormat="1" x14ac:dyDescent="0.25">
      <c r="A45" s="299"/>
      <c r="B45" s="414" t="s">
        <v>102</v>
      </c>
      <c r="C45" s="149">
        <v>35</v>
      </c>
      <c r="D45" s="177">
        <v>34</v>
      </c>
      <c r="E45" s="177">
        <v>20</v>
      </c>
      <c r="F45" s="177">
        <v>15</v>
      </c>
      <c r="G45" s="177">
        <v>1</v>
      </c>
      <c r="H45" s="177">
        <v>0</v>
      </c>
      <c r="I45" s="415">
        <v>2901</v>
      </c>
      <c r="J45" s="177">
        <v>82.885714285714286</v>
      </c>
      <c r="K45" s="177">
        <v>94.803921568627445</v>
      </c>
      <c r="L45" s="177">
        <v>34</v>
      </c>
      <c r="M45" s="177">
        <v>35</v>
      </c>
      <c r="N45" s="177">
        <v>0</v>
      </c>
      <c r="O45" s="177">
        <v>0</v>
      </c>
      <c r="P45" s="177">
        <v>0</v>
      </c>
      <c r="Q45" s="177">
        <v>0</v>
      </c>
      <c r="R45" s="173">
        <v>3</v>
      </c>
      <c r="S45" s="174">
        <v>0</v>
      </c>
      <c r="T45" s="106">
        <v>0</v>
      </c>
      <c r="U45" s="106">
        <v>0</v>
      </c>
      <c r="V45" s="176">
        <v>1</v>
      </c>
      <c r="W45" s="134"/>
      <c r="X45" s="134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135"/>
      <c r="FC45" s="90"/>
      <c r="FD45" s="102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S45" s="90"/>
    </row>
    <row r="46" spans="1:253" s="69" customFormat="1" x14ac:dyDescent="0.25">
      <c r="A46" s="426" t="s">
        <v>231</v>
      </c>
      <c r="B46" s="352" t="s">
        <v>172</v>
      </c>
      <c r="C46" s="144">
        <f>'U.E. ALZIRA'!C66</f>
        <v>7</v>
      </c>
      <c r="D46" s="429">
        <f>'U.E. ALZIRA'!D66</f>
        <v>5</v>
      </c>
      <c r="E46" s="429">
        <f>'U.E. ALZIRA'!E66</f>
        <v>4</v>
      </c>
      <c r="F46" s="429">
        <f>'U.E. ALZIRA'!F66</f>
        <v>1</v>
      </c>
      <c r="G46" s="429">
        <f>'U.E. ALZIRA'!G66</f>
        <v>2</v>
      </c>
      <c r="H46" s="429">
        <f>'U.E. ALZIRA'!H66</f>
        <v>0</v>
      </c>
      <c r="I46" s="430">
        <f>'U.E. ALZIRA'!I66</f>
        <v>436</v>
      </c>
      <c r="J46" s="429">
        <f>'U.E. ALZIRA'!J66</f>
        <v>62.285714285714285</v>
      </c>
      <c r="K46" s="429">
        <f>'U.E. ALZIRA'!K66</f>
        <v>14.248366013071895</v>
      </c>
      <c r="L46" s="429">
        <f>'U.E. ALZIRA'!L66</f>
        <v>17</v>
      </c>
      <c r="M46" s="429">
        <f>'U.E. ALZIRA'!M66</f>
        <v>11</v>
      </c>
      <c r="N46" s="429">
        <f>'U.E. ALZIRA'!N66</f>
        <v>6</v>
      </c>
      <c r="O46" s="429">
        <f>'U.E. ALZIRA'!O66</f>
        <v>6</v>
      </c>
      <c r="P46" s="429">
        <f>'U.E. ALZIRA'!P66</f>
        <v>0</v>
      </c>
      <c r="Q46" s="429">
        <f>'U.E. ALZIRA'!Q66</f>
        <v>0</v>
      </c>
      <c r="R46" s="136">
        <f>'U.E. ALZIRA'!R66</f>
        <v>0</v>
      </c>
      <c r="S46" s="137">
        <f>'U.E. ALZIRA'!S66</f>
        <v>0</v>
      </c>
      <c r="T46" s="138">
        <f>'U.E. ALZIRA'!T66</f>
        <v>0</v>
      </c>
      <c r="U46" s="138">
        <f>'U.E. ALZIRA'!U66</f>
        <v>0</v>
      </c>
      <c r="V46" s="148">
        <f>'U.E. ALZIRA'!V66</f>
        <v>1</v>
      </c>
      <c r="W46" s="134"/>
      <c r="X46" s="134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135"/>
      <c r="FC46" s="90"/>
      <c r="FD46" s="102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S46" s="90"/>
    </row>
    <row r="47" spans="1:253" s="90" customFormat="1" x14ac:dyDescent="0.25">
      <c r="A47" s="431" t="s">
        <v>197</v>
      </c>
      <c r="B47" s="410" t="s">
        <v>173</v>
      </c>
      <c r="C47" s="144">
        <f>'U.E. ALZIRA'!C18</f>
        <v>10</v>
      </c>
      <c r="D47" s="429">
        <f>'U.E. ALZIRA'!D18</f>
        <v>3</v>
      </c>
      <c r="E47" s="429">
        <f>'U.E. ALZIRA'!E18</f>
        <v>0</v>
      </c>
      <c r="F47" s="429">
        <f>'U.E. ALZIRA'!F18</f>
        <v>3</v>
      </c>
      <c r="G47" s="429">
        <f>'U.E. ALZIRA'!G18</f>
        <v>7</v>
      </c>
      <c r="H47" s="429">
        <f>'U.E. ALZIRA'!H18</f>
        <v>0</v>
      </c>
      <c r="I47" s="430">
        <f>'U.E. ALZIRA'!I18</f>
        <v>417</v>
      </c>
      <c r="J47" s="429">
        <f>'U.E. ALZIRA'!J18</f>
        <v>41.7</v>
      </c>
      <c r="K47" s="429">
        <f>'U.E. ALZIRA'!K18</f>
        <v>13.627450980392156</v>
      </c>
      <c r="L47" s="429">
        <f>'U.E. ALZIRA'!L18</f>
        <v>17</v>
      </c>
      <c r="M47" s="429">
        <f>'U.E. ALZIRA'!M18</f>
        <v>14</v>
      </c>
      <c r="N47" s="429">
        <f>'U.E. ALZIRA'!N18</f>
        <v>1</v>
      </c>
      <c r="O47" s="429">
        <f>'U.E. ALZIRA'!O18</f>
        <v>1</v>
      </c>
      <c r="P47" s="429">
        <f>'U.E. ALZIRA'!P18</f>
        <v>0</v>
      </c>
      <c r="Q47" s="429">
        <f>'U.E. ALZIRA'!Q18</f>
        <v>0</v>
      </c>
      <c r="R47" s="136">
        <f>'U.E. ALZIRA'!R18</f>
        <v>3</v>
      </c>
      <c r="S47" s="137">
        <f>'U.E. ALZIRA'!S18</f>
        <v>0</v>
      </c>
      <c r="T47" s="138">
        <f>'U.E. ALZIRA'!T18</f>
        <v>0</v>
      </c>
      <c r="U47" s="138">
        <f>'U.E. ALZIRA'!U18</f>
        <v>0</v>
      </c>
      <c r="V47" s="148">
        <f>'U.E. ALZIRA'!V18</f>
        <v>0</v>
      </c>
      <c r="W47" s="134"/>
      <c r="X47" s="134"/>
      <c r="FB47" s="135"/>
      <c r="FD47" s="102"/>
      <c r="HX47" s="418"/>
    </row>
    <row r="48" spans="1:253" s="69" customFormat="1" x14ac:dyDescent="0.25">
      <c r="A48" s="426" t="s">
        <v>179</v>
      </c>
      <c r="B48" s="352" t="s">
        <v>173</v>
      </c>
      <c r="C48" s="144">
        <f>'U.E. ALZIRA'!C36</f>
        <v>29</v>
      </c>
      <c r="D48" s="429">
        <f>'U.E. ALZIRA'!D36</f>
        <v>20</v>
      </c>
      <c r="E48" s="429">
        <f>'U.E. ALZIRA'!E36</f>
        <v>3</v>
      </c>
      <c r="F48" s="429">
        <f>'U.E. ALZIRA'!F36</f>
        <v>18</v>
      </c>
      <c r="G48" s="429">
        <f>'U.E. ALZIRA'!G36</f>
        <v>9</v>
      </c>
      <c r="H48" s="429">
        <f>'U.E. ALZIRA'!H36</f>
        <v>0</v>
      </c>
      <c r="I48" s="430">
        <f>'U.E. ALZIRA'!I36</f>
        <v>1539</v>
      </c>
      <c r="J48" s="429">
        <f>'U.E. ALZIRA'!J36</f>
        <v>53.068965517241381</v>
      </c>
      <c r="K48" s="429">
        <f>'U.E. ALZIRA'!K36</f>
        <v>50.294117647058826</v>
      </c>
      <c r="L48" s="429">
        <f>'U.E. ALZIRA'!L36</f>
        <v>34</v>
      </c>
      <c r="M48" s="429">
        <f>'U.E. ALZIRA'!M36</f>
        <v>31</v>
      </c>
      <c r="N48" s="429">
        <f>'U.E. ALZIRA'!N36</f>
        <v>0</v>
      </c>
      <c r="O48" s="429">
        <f>'U.E. ALZIRA'!O36</f>
        <v>0</v>
      </c>
      <c r="P48" s="429">
        <f>'U.E. ALZIRA'!P36</f>
        <v>0</v>
      </c>
      <c r="Q48" s="429">
        <f>'U.E. ALZIRA'!Q36</f>
        <v>0</v>
      </c>
      <c r="R48" s="136">
        <f>'U.E. ALZIRA'!R36</f>
        <v>2</v>
      </c>
      <c r="S48" s="137">
        <f>'U.E. ALZIRA'!S36</f>
        <v>0</v>
      </c>
      <c r="T48" s="138">
        <f>'U.E. ALZIRA'!T36</f>
        <v>0</v>
      </c>
      <c r="U48" s="138">
        <f>'U.E. ALZIRA'!U36</f>
        <v>0</v>
      </c>
      <c r="V48" s="148">
        <f>'U.E. ALZIRA'!V36</f>
        <v>3</v>
      </c>
      <c r="W48" s="134"/>
      <c r="X48" s="134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135"/>
      <c r="FC48" s="90"/>
      <c r="FD48" s="102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S48" s="90"/>
    </row>
    <row r="49" spans="1:256" s="90" customFormat="1" x14ac:dyDescent="0.25">
      <c r="A49" s="431" t="s">
        <v>239</v>
      </c>
      <c r="B49" s="410" t="s">
        <v>27</v>
      </c>
      <c r="C49" s="144">
        <f>'U.E. ALZIRA'!C96</f>
        <v>13</v>
      </c>
      <c r="D49" s="429">
        <f>'U.E. ALZIRA'!D96</f>
        <v>4</v>
      </c>
      <c r="E49" s="429">
        <f>'U.E. ALZIRA'!E96</f>
        <v>1</v>
      </c>
      <c r="F49" s="429">
        <f>'U.E. ALZIRA'!F96</f>
        <v>4</v>
      </c>
      <c r="G49" s="429">
        <f>'U.E. ALZIRA'!G96</f>
        <v>9</v>
      </c>
      <c r="H49" s="429">
        <f>'U.E. ALZIRA'!H96</f>
        <v>0</v>
      </c>
      <c r="I49" s="430">
        <f>'U.E. ALZIRA'!I96</f>
        <v>534</v>
      </c>
      <c r="J49" s="429">
        <f>'U.E. ALZIRA'!J96</f>
        <v>41.07692307692308</v>
      </c>
      <c r="K49" s="429">
        <f>'U.E. ALZIRA'!K96</f>
        <v>17.450980392156861</v>
      </c>
      <c r="L49" s="429">
        <f>'U.E. ALZIRA'!L96</f>
        <v>15</v>
      </c>
      <c r="M49" s="429">
        <f>'U.E. ALZIRA'!M96</f>
        <v>13</v>
      </c>
      <c r="N49" s="429">
        <f>'U.E. ALZIRA'!N96</f>
        <v>1</v>
      </c>
      <c r="O49" s="429">
        <f>'U.E. ALZIRA'!O96</f>
        <v>1</v>
      </c>
      <c r="P49" s="429">
        <f>'U.E. ALZIRA'!P96</f>
        <v>0</v>
      </c>
      <c r="Q49" s="429">
        <f>'U.E. ALZIRA'!Q96</f>
        <v>0</v>
      </c>
      <c r="R49" s="136">
        <f>'U.E. ALZIRA'!R96</f>
        <v>1</v>
      </c>
      <c r="S49" s="137">
        <f>'U.E. ALZIRA'!S96</f>
        <v>0</v>
      </c>
      <c r="T49" s="138">
        <f>'U.E. ALZIRA'!T96</f>
        <v>0</v>
      </c>
      <c r="U49" s="138">
        <f>'U.E. ALZIRA'!U96</f>
        <v>0</v>
      </c>
      <c r="V49" s="148">
        <f>'U.E. ALZIRA'!V96</f>
        <v>4</v>
      </c>
      <c r="W49" s="134"/>
      <c r="X49" s="134"/>
      <c r="FB49" s="135"/>
      <c r="FD49" s="102"/>
      <c r="HX49" s="418"/>
    </row>
    <row r="50" spans="1:256" s="90" customFormat="1" x14ac:dyDescent="0.25">
      <c r="A50" s="431" t="s">
        <v>230</v>
      </c>
      <c r="B50" s="410" t="s">
        <v>174</v>
      </c>
      <c r="C50" s="144">
        <f>'U.E. ALZIRA'!C41</f>
        <v>11</v>
      </c>
      <c r="D50" s="429">
        <f>'U.E. ALZIRA'!D41</f>
        <v>2</v>
      </c>
      <c r="E50" s="429">
        <f>'U.E. ALZIRA'!E41</f>
        <v>0</v>
      </c>
      <c r="F50" s="429">
        <f>'U.E. ALZIRA'!F41</f>
        <v>2</v>
      </c>
      <c r="G50" s="429">
        <f>'U.E. ALZIRA'!G41</f>
        <v>9</v>
      </c>
      <c r="H50" s="429">
        <f>'U.E. ALZIRA'!H41</f>
        <v>0</v>
      </c>
      <c r="I50" s="430">
        <f>'U.E. ALZIRA'!I41</f>
        <v>234</v>
      </c>
      <c r="J50" s="429">
        <f>'U.E. ALZIRA'!J41</f>
        <v>21.272727272727273</v>
      </c>
      <c r="K50" s="429">
        <f>'U.E. ALZIRA'!K41</f>
        <v>7.6470588235294121</v>
      </c>
      <c r="L50" s="429">
        <f>'U.E. ALZIRA'!L41</f>
        <v>18</v>
      </c>
      <c r="M50" s="429">
        <f>'U.E. ALZIRA'!M41</f>
        <v>14</v>
      </c>
      <c r="N50" s="429">
        <f>'U.E. ALZIRA'!N41</f>
        <v>4</v>
      </c>
      <c r="O50" s="429">
        <f>'U.E. ALZIRA'!O41</f>
        <v>4</v>
      </c>
      <c r="P50" s="429">
        <f>'U.E. ALZIRA'!P41</f>
        <v>0</v>
      </c>
      <c r="Q50" s="429">
        <f>'U.E. ALZIRA'!Q41</f>
        <v>0</v>
      </c>
      <c r="R50" s="136">
        <f>'U.E. ALZIRA'!R41</f>
        <v>0</v>
      </c>
      <c r="S50" s="137">
        <f>'U.E. ALZIRA'!S41</f>
        <v>0</v>
      </c>
      <c r="T50" s="138">
        <f>'U.E. ALZIRA'!T41</f>
        <v>0</v>
      </c>
      <c r="U50" s="138">
        <f>'U.E. ALZIRA'!U41</f>
        <v>0</v>
      </c>
      <c r="V50" s="148">
        <f>'U.E. ALZIRA'!V41</f>
        <v>0</v>
      </c>
      <c r="W50" s="134"/>
      <c r="X50" s="134"/>
      <c r="FB50" s="135"/>
      <c r="FD50" s="102"/>
      <c r="HX50" s="418"/>
    </row>
    <row r="51" spans="1:256" s="90" customFormat="1" x14ac:dyDescent="0.25">
      <c r="A51" s="431" t="s">
        <v>195</v>
      </c>
      <c r="B51" s="410" t="s">
        <v>173</v>
      </c>
      <c r="C51" s="144">
        <f>'U.E. ALZIRA'!C14</f>
        <v>30</v>
      </c>
      <c r="D51" s="429">
        <f>'U.E. ALZIRA'!D14</f>
        <v>10</v>
      </c>
      <c r="E51" s="429">
        <f>'U.E. ALZIRA'!E14</f>
        <v>4</v>
      </c>
      <c r="F51" s="429">
        <f>'U.E. ALZIRA'!F14</f>
        <v>6</v>
      </c>
      <c r="G51" s="429">
        <f>'U.E. ALZIRA'!G14</f>
        <v>20</v>
      </c>
      <c r="H51" s="429">
        <f>'U.E. ALZIRA'!H14</f>
        <v>2</v>
      </c>
      <c r="I51" s="430">
        <f>'U.E. ALZIRA'!I14</f>
        <v>1245</v>
      </c>
      <c r="J51" s="429">
        <f>'U.E. ALZIRA'!J14</f>
        <v>41.5</v>
      </c>
      <c r="K51" s="429">
        <f>'U.E. ALZIRA'!K14</f>
        <v>40.686274509803923</v>
      </c>
      <c r="L51" s="429">
        <f>'U.E. ALZIRA'!L14</f>
        <v>34</v>
      </c>
      <c r="M51" s="429">
        <f>'U.E. ALZIRA'!M14</f>
        <v>30</v>
      </c>
      <c r="N51" s="429">
        <f>'U.E. ALZIRA'!N14</f>
        <v>2</v>
      </c>
      <c r="O51" s="429">
        <f>'U.E. ALZIRA'!O14</f>
        <v>0</v>
      </c>
      <c r="P51" s="429">
        <f>'U.E. ALZIRA'!P14</f>
        <v>0</v>
      </c>
      <c r="Q51" s="429">
        <f>'U.E. ALZIRA'!Q14</f>
        <v>2</v>
      </c>
      <c r="R51" s="136">
        <f>'U.E. ALZIRA'!R14</f>
        <v>6</v>
      </c>
      <c r="S51" s="137">
        <f>'U.E. ALZIRA'!S14</f>
        <v>1</v>
      </c>
      <c r="T51" s="138">
        <f>'U.E. ALZIRA'!T14</f>
        <v>0</v>
      </c>
      <c r="U51" s="138">
        <f>'U.E. ALZIRA'!U14</f>
        <v>1</v>
      </c>
      <c r="V51" s="148">
        <f>'U.E. ALZIRA'!V14</f>
        <v>0</v>
      </c>
      <c r="W51" s="134"/>
      <c r="X51" s="134"/>
      <c r="FB51" s="135"/>
      <c r="FD51" s="102"/>
      <c r="HX51" s="418"/>
    </row>
    <row r="52" spans="1:256" s="90" customFormat="1" x14ac:dyDescent="0.25">
      <c r="A52" s="431" t="s">
        <v>181</v>
      </c>
      <c r="B52" s="410" t="s">
        <v>27</v>
      </c>
      <c r="C52" s="144">
        <f>SUM(C53:C54)</f>
        <v>43</v>
      </c>
      <c r="D52" s="429">
        <f t="shared" ref="D52:V52" si="7">SUM(D53:D54)</f>
        <v>25</v>
      </c>
      <c r="E52" s="429">
        <f t="shared" si="7"/>
        <v>10</v>
      </c>
      <c r="F52" s="429">
        <f t="shared" si="7"/>
        <v>15</v>
      </c>
      <c r="G52" s="429">
        <f t="shared" si="7"/>
        <v>18</v>
      </c>
      <c r="H52" s="429">
        <f t="shared" si="7"/>
        <v>1</v>
      </c>
      <c r="I52" s="430">
        <f t="shared" si="7"/>
        <v>2337</v>
      </c>
      <c r="J52" s="429">
        <f t="shared" si="7"/>
        <v>53.064516129032256</v>
      </c>
      <c r="K52" s="429">
        <f t="shared" si="7"/>
        <v>53.75816993464052</v>
      </c>
      <c r="L52" s="429">
        <f t="shared" si="7"/>
        <v>34</v>
      </c>
      <c r="M52" s="429">
        <f t="shared" si="7"/>
        <v>45</v>
      </c>
      <c r="N52" s="429">
        <f t="shared" si="7"/>
        <v>2</v>
      </c>
      <c r="O52" s="429">
        <f t="shared" si="7"/>
        <v>0</v>
      </c>
      <c r="P52" s="429">
        <f t="shared" si="7"/>
        <v>0</v>
      </c>
      <c r="Q52" s="429">
        <f t="shared" si="7"/>
        <v>2</v>
      </c>
      <c r="R52" s="136">
        <f t="shared" si="7"/>
        <v>7</v>
      </c>
      <c r="S52" s="137">
        <f t="shared" si="7"/>
        <v>1</v>
      </c>
      <c r="T52" s="138">
        <f t="shared" si="7"/>
        <v>1</v>
      </c>
      <c r="U52" s="138">
        <f t="shared" si="7"/>
        <v>2</v>
      </c>
      <c r="V52" s="148">
        <f t="shared" si="7"/>
        <v>8</v>
      </c>
      <c r="W52" s="134"/>
      <c r="X52" s="134"/>
      <c r="FB52" s="135"/>
      <c r="FD52" s="102"/>
      <c r="HX52" s="418"/>
    </row>
    <row r="53" spans="1:256" s="55" customFormat="1" x14ac:dyDescent="0.25">
      <c r="A53" s="270"/>
      <c r="B53" s="142" t="s">
        <v>188</v>
      </c>
      <c r="C53" s="149">
        <f>'U.E. ALZIRA'!C90</f>
        <v>31</v>
      </c>
      <c r="D53" s="177">
        <f>'U.E. ALZIRA'!D90</f>
        <v>18</v>
      </c>
      <c r="E53" s="177">
        <f>'U.E. ALZIRA'!E90</f>
        <v>5</v>
      </c>
      <c r="F53" s="177">
        <f>'U.E. ALZIRA'!F90</f>
        <v>13</v>
      </c>
      <c r="G53" s="177">
        <f>'U.E. ALZIRA'!G90</f>
        <v>13</v>
      </c>
      <c r="H53" s="177">
        <f>'U.E. ALZIRA'!H90</f>
        <v>0</v>
      </c>
      <c r="I53" s="415">
        <f>'U.E. ALZIRA'!I90</f>
        <v>1645</v>
      </c>
      <c r="J53" s="177">
        <f>'U.E. ALZIRA'!J90</f>
        <v>53.064516129032256</v>
      </c>
      <c r="K53" s="177">
        <f>'U.E. ALZIRA'!K90</f>
        <v>53.75816993464052</v>
      </c>
      <c r="L53" s="177">
        <f>'U.E. ALZIRA'!L90</f>
        <v>34</v>
      </c>
      <c r="M53" s="177">
        <f>'U.E. ALZIRA'!M90</f>
        <v>32</v>
      </c>
      <c r="N53" s="177">
        <f>'U.E. ALZIRA'!N90</f>
        <v>0</v>
      </c>
      <c r="O53" s="177">
        <f>'U.E. ALZIRA'!O90</f>
        <v>0</v>
      </c>
      <c r="P53" s="177">
        <f>'U.E. ALZIRA'!P90</f>
        <v>0</v>
      </c>
      <c r="Q53" s="177">
        <f>'U.E. ALZIRA'!Q90</f>
        <v>0</v>
      </c>
      <c r="R53" s="173">
        <f>'U.E. ALZIRA'!R90</f>
        <v>4</v>
      </c>
      <c r="S53" s="174">
        <f>'U.E. ALZIRA'!S90</f>
        <v>0</v>
      </c>
      <c r="T53" s="106">
        <f>'U.E. ALZIRA'!T90</f>
        <v>0</v>
      </c>
      <c r="U53" s="106">
        <f>'U.E. ALZIRA'!U90</f>
        <v>0</v>
      </c>
      <c r="V53" s="176">
        <f>'U.E. ALZIRA'!V90</f>
        <v>7</v>
      </c>
      <c r="W53" s="134"/>
      <c r="X53" s="134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9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171"/>
      <c r="FC53" s="60"/>
      <c r="FD53" s="99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101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</row>
    <row r="54" spans="1:256" s="55" customFormat="1" x14ac:dyDescent="0.25">
      <c r="A54" s="270"/>
      <c r="B54" s="427" t="s">
        <v>76</v>
      </c>
      <c r="C54" s="149">
        <v>12</v>
      </c>
      <c r="D54" s="177">
        <v>7</v>
      </c>
      <c r="E54" s="177">
        <v>5</v>
      </c>
      <c r="F54" s="177">
        <v>2</v>
      </c>
      <c r="G54" s="177">
        <v>5</v>
      </c>
      <c r="H54" s="177">
        <v>1</v>
      </c>
      <c r="I54" s="415">
        <v>692</v>
      </c>
      <c r="J54" s="177"/>
      <c r="K54" s="177"/>
      <c r="L54" s="177">
        <v>0</v>
      </c>
      <c r="M54" s="177">
        <v>13</v>
      </c>
      <c r="N54" s="177">
        <v>2</v>
      </c>
      <c r="O54" s="177">
        <v>0</v>
      </c>
      <c r="P54" s="177">
        <v>0</v>
      </c>
      <c r="Q54" s="177">
        <v>2</v>
      </c>
      <c r="R54" s="173">
        <v>3</v>
      </c>
      <c r="S54" s="174">
        <v>1</v>
      </c>
      <c r="T54" s="106">
        <v>1</v>
      </c>
      <c r="U54" s="106">
        <v>2</v>
      </c>
      <c r="V54" s="176">
        <v>1</v>
      </c>
      <c r="W54" s="134"/>
      <c r="X54" s="134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9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171"/>
      <c r="FC54" s="60"/>
      <c r="FD54" s="99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101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</row>
    <row r="55" spans="1:256" s="90" customFormat="1" x14ac:dyDescent="0.25">
      <c r="A55" s="431" t="s">
        <v>182</v>
      </c>
      <c r="B55" s="432" t="s">
        <v>27</v>
      </c>
      <c r="C55" s="144">
        <f>'U.E. ALZIRA'!C91</f>
        <v>15</v>
      </c>
      <c r="D55" s="429">
        <f>'U.E. ALZIRA'!D91</f>
        <v>5</v>
      </c>
      <c r="E55" s="429">
        <f>'U.E. ALZIRA'!E91</f>
        <v>2</v>
      </c>
      <c r="F55" s="429">
        <f>'U.E. ALZIRA'!F91</f>
        <v>3</v>
      </c>
      <c r="G55" s="429">
        <f>'U.E. ALZIRA'!G91</f>
        <v>10</v>
      </c>
      <c r="H55" s="429">
        <f>'U.E. ALZIRA'!H91</f>
        <v>0</v>
      </c>
      <c r="I55" s="430">
        <f>'U.E. ALZIRA'!I91</f>
        <v>696</v>
      </c>
      <c r="J55" s="429">
        <f>'U.E. ALZIRA'!J91</f>
        <v>46.4</v>
      </c>
      <c r="K55" s="429">
        <f>'U.E. ALZIRA'!K91</f>
        <v>22.745098039215687</v>
      </c>
      <c r="L55" s="429">
        <f>'U.E. ALZIRA'!L91</f>
        <v>16</v>
      </c>
      <c r="M55" s="429">
        <f>'U.E. ALZIRA'!M91</f>
        <v>15</v>
      </c>
      <c r="N55" s="429">
        <f>'U.E. ALZIRA'!N91</f>
        <v>1</v>
      </c>
      <c r="O55" s="429">
        <f>'U.E. ALZIRA'!O91</f>
        <v>1</v>
      </c>
      <c r="P55" s="429">
        <f>'U.E. ALZIRA'!P91</f>
        <v>0</v>
      </c>
      <c r="Q55" s="429">
        <f>'U.E. ALZIRA'!Q91</f>
        <v>0</v>
      </c>
      <c r="R55" s="136">
        <f>'U.E. ALZIRA'!R91</f>
        <v>1</v>
      </c>
      <c r="S55" s="137">
        <f>'U.E. ALZIRA'!S91</f>
        <v>0</v>
      </c>
      <c r="T55" s="138">
        <f>'U.E. ALZIRA'!T91</f>
        <v>0</v>
      </c>
      <c r="U55" s="138">
        <f>'U.E. ALZIRA'!U91</f>
        <v>0</v>
      </c>
      <c r="V55" s="148">
        <f>'U.E. ALZIRA'!V91</f>
        <v>1</v>
      </c>
      <c r="W55" s="134"/>
      <c r="X55" s="134"/>
      <c r="FB55" s="135"/>
      <c r="FD55" s="102"/>
      <c r="HX55" s="418"/>
    </row>
    <row r="56" spans="1:256" s="90" customFormat="1" x14ac:dyDescent="0.25">
      <c r="A56" s="431" t="s">
        <v>161</v>
      </c>
      <c r="B56" s="410" t="s">
        <v>174</v>
      </c>
      <c r="C56" s="144">
        <f t="shared" ref="C56:V56" si="8">SUM(C57:C58)</f>
        <v>45</v>
      </c>
      <c r="D56" s="429">
        <f t="shared" si="8"/>
        <v>42</v>
      </c>
      <c r="E56" s="429">
        <f t="shared" si="8"/>
        <v>22</v>
      </c>
      <c r="F56" s="429">
        <f t="shared" si="8"/>
        <v>20</v>
      </c>
      <c r="G56" s="429">
        <f t="shared" si="8"/>
        <v>3</v>
      </c>
      <c r="H56" s="429">
        <f t="shared" si="8"/>
        <v>0</v>
      </c>
      <c r="I56" s="430">
        <f t="shared" si="8"/>
        <v>3529</v>
      </c>
      <c r="J56" s="429">
        <f t="shared" si="8"/>
        <v>83.583333333333329</v>
      </c>
      <c r="K56" s="429">
        <f t="shared" si="8"/>
        <v>32.777777777777779</v>
      </c>
      <c r="L56" s="429">
        <f t="shared" si="8"/>
        <v>50</v>
      </c>
      <c r="M56" s="429">
        <f t="shared" si="8"/>
        <v>46</v>
      </c>
      <c r="N56" s="429">
        <f t="shared" si="8"/>
        <v>4</v>
      </c>
      <c r="O56" s="429">
        <f t="shared" si="8"/>
        <v>0</v>
      </c>
      <c r="P56" s="429">
        <f t="shared" si="8"/>
        <v>4</v>
      </c>
      <c r="Q56" s="429">
        <f t="shared" si="8"/>
        <v>0</v>
      </c>
      <c r="R56" s="136">
        <f t="shared" si="8"/>
        <v>3</v>
      </c>
      <c r="S56" s="137">
        <f t="shared" si="8"/>
        <v>0</v>
      </c>
      <c r="T56" s="138">
        <f t="shared" si="8"/>
        <v>0</v>
      </c>
      <c r="U56" s="138">
        <f t="shared" si="8"/>
        <v>0</v>
      </c>
      <c r="V56" s="148">
        <f t="shared" si="8"/>
        <v>9</v>
      </c>
      <c r="W56" s="134"/>
      <c r="X56" s="134"/>
      <c r="FB56" s="135"/>
      <c r="FD56" s="102"/>
      <c r="HX56" s="418"/>
    </row>
    <row r="57" spans="1:256" s="55" customFormat="1" x14ac:dyDescent="0.25">
      <c r="A57" s="270"/>
      <c r="B57" s="142" t="s">
        <v>188</v>
      </c>
      <c r="C57" s="149">
        <f>'U.E. ALZIRA'!C92</f>
        <v>12</v>
      </c>
      <c r="D57" s="177">
        <f>'U.E. ALZIRA'!D92</f>
        <v>12</v>
      </c>
      <c r="E57" s="177">
        <f>'U.E. ALZIRA'!E92</f>
        <v>8</v>
      </c>
      <c r="F57" s="177">
        <f>'U.E. ALZIRA'!F92</f>
        <v>4</v>
      </c>
      <c r="G57" s="177">
        <f>'U.E. ALZIRA'!G92</f>
        <v>0</v>
      </c>
      <c r="H57" s="177">
        <f>'U.E. ALZIRA'!H92</f>
        <v>0</v>
      </c>
      <c r="I57" s="415">
        <f>'U.E. ALZIRA'!I92</f>
        <v>1003</v>
      </c>
      <c r="J57" s="177">
        <f>'U.E. ALZIRA'!J92</f>
        <v>83.583333333333329</v>
      </c>
      <c r="K57" s="177">
        <f>'U.E. ALZIRA'!K92</f>
        <v>32.777777777777779</v>
      </c>
      <c r="L57" s="177">
        <f>'U.E. ALZIRA'!L92</f>
        <v>16</v>
      </c>
      <c r="M57" s="177">
        <f>'U.E. ALZIRA'!M92</f>
        <v>12</v>
      </c>
      <c r="N57" s="177">
        <f>'U.E. ALZIRA'!N92</f>
        <v>4</v>
      </c>
      <c r="O57" s="177">
        <f>'U.E. ALZIRA'!O92</f>
        <v>0</v>
      </c>
      <c r="P57" s="177">
        <f>'U.E. ALZIRA'!P92</f>
        <v>4</v>
      </c>
      <c r="Q57" s="177">
        <f>'U.E. ALZIRA'!Q92</f>
        <v>0</v>
      </c>
      <c r="R57" s="173">
        <f>'U.E. ALZIRA'!R92</f>
        <v>1</v>
      </c>
      <c r="S57" s="174">
        <f>'U.E. ALZIRA'!S92</f>
        <v>0</v>
      </c>
      <c r="T57" s="106">
        <f>'U.E. ALZIRA'!T92</f>
        <v>0</v>
      </c>
      <c r="U57" s="106">
        <f>'U.E. ALZIRA'!U92</f>
        <v>0</v>
      </c>
      <c r="V57" s="176">
        <f>'U.E. ALZIRA'!V92</f>
        <v>3</v>
      </c>
      <c r="W57" s="134"/>
      <c r="X57" s="134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9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171"/>
      <c r="FC57" s="60"/>
      <c r="FD57" s="99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101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</row>
    <row r="58" spans="1:256" s="172" customFormat="1" x14ac:dyDescent="0.25">
      <c r="A58" s="84"/>
      <c r="B58" s="123" t="s">
        <v>170</v>
      </c>
      <c r="C58" s="149">
        <v>33</v>
      </c>
      <c r="D58" s="177">
        <v>30</v>
      </c>
      <c r="E58" s="177">
        <v>14</v>
      </c>
      <c r="F58" s="177">
        <v>16</v>
      </c>
      <c r="G58" s="177">
        <v>3</v>
      </c>
      <c r="H58" s="177">
        <v>0</v>
      </c>
      <c r="I58" s="415">
        <v>2526</v>
      </c>
      <c r="J58" s="177"/>
      <c r="K58" s="177"/>
      <c r="L58" s="177">
        <v>34</v>
      </c>
      <c r="M58" s="177">
        <v>34</v>
      </c>
      <c r="N58" s="177">
        <v>0</v>
      </c>
      <c r="O58" s="177">
        <v>0</v>
      </c>
      <c r="P58" s="177">
        <v>0</v>
      </c>
      <c r="Q58" s="177">
        <v>0</v>
      </c>
      <c r="R58" s="173">
        <v>2</v>
      </c>
      <c r="S58" s="174">
        <v>0</v>
      </c>
      <c r="T58" s="106">
        <v>0</v>
      </c>
      <c r="U58" s="106">
        <v>0</v>
      </c>
      <c r="V58" s="176">
        <v>6</v>
      </c>
      <c r="W58" s="111"/>
      <c r="X58" s="111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171"/>
      <c r="FC58" s="60"/>
      <c r="FD58" s="99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S58" s="60"/>
    </row>
    <row r="59" spans="1:256" s="90" customFormat="1" x14ac:dyDescent="0.25">
      <c r="A59" s="431" t="s">
        <v>152</v>
      </c>
      <c r="B59" s="410" t="s">
        <v>174</v>
      </c>
      <c r="C59" s="144">
        <f t="shared" ref="C59:V59" si="9">SUM(C60:C62)</f>
        <v>40</v>
      </c>
      <c r="D59" s="429">
        <f t="shared" si="9"/>
        <v>7</v>
      </c>
      <c r="E59" s="429">
        <f t="shared" si="9"/>
        <v>0</v>
      </c>
      <c r="F59" s="429">
        <f t="shared" si="9"/>
        <v>7</v>
      </c>
      <c r="G59" s="429">
        <f t="shared" si="9"/>
        <v>33</v>
      </c>
      <c r="H59" s="429">
        <f t="shared" si="9"/>
        <v>0</v>
      </c>
      <c r="I59" s="430">
        <f t="shared" si="9"/>
        <v>1021</v>
      </c>
      <c r="J59" s="429">
        <f t="shared" si="9"/>
        <v>43.10526315789474</v>
      </c>
      <c r="K59" s="429">
        <f t="shared" si="9"/>
        <v>21.470588235294116</v>
      </c>
      <c r="L59" s="429">
        <f t="shared" si="9"/>
        <v>83</v>
      </c>
      <c r="M59" s="429">
        <f t="shared" si="9"/>
        <v>54</v>
      </c>
      <c r="N59" s="429">
        <f t="shared" si="9"/>
        <v>29</v>
      </c>
      <c r="O59" s="429">
        <f t="shared" si="9"/>
        <v>24</v>
      </c>
      <c r="P59" s="429">
        <f t="shared" si="9"/>
        <v>5</v>
      </c>
      <c r="Q59" s="429">
        <f t="shared" si="9"/>
        <v>0</v>
      </c>
      <c r="R59" s="136">
        <f t="shared" si="9"/>
        <v>1</v>
      </c>
      <c r="S59" s="137">
        <f t="shared" si="9"/>
        <v>0</v>
      </c>
      <c r="T59" s="138">
        <f t="shared" si="9"/>
        <v>0</v>
      </c>
      <c r="U59" s="138">
        <f t="shared" si="9"/>
        <v>0</v>
      </c>
      <c r="V59" s="148">
        <f t="shared" si="9"/>
        <v>2</v>
      </c>
      <c r="W59" s="134"/>
      <c r="X59" s="134"/>
      <c r="FB59" s="135"/>
      <c r="FD59" s="102"/>
      <c r="HX59" s="418"/>
    </row>
    <row r="60" spans="1:256" s="55" customFormat="1" x14ac:dyDescent="0.25">
      <c r="A60" s="270"/>
      <c r="B60" s="142" t="s">
        <v>188</v>
      </c>
      <c r="C60" s="149">
        <f>'U.E. ALZIRA'!C93</f>
        <v>19</v>
      </c>
      <c r="D60" s="177">
        <f>'U.E. ALZIRA'!D93</f>
        <v>5</v>
      </c>
      <c r="E60" s="177">
        <f>'U.E. ALZIRA'!E93</f>
        <v>0</v>
      </c>
      <c r="F60" s="177">
        <f>'U.E. ALZIRA'!F93</f>
        <v>5</v>
      </c>
      <c r="G60" s="177">
        <f>'U.E. ALZIRA'!G93</f>
        <v>14</v>
      </c>
      <c r="H60" s="177">
        <f>'U.E. ALZIRA'!H93</f>
        <v>0</v>
      </c>
      <c r="I60" s="415">
        <f>'U.E. ALZIRA'!I93</f>
        <v>648</v>
      </c>
      <c r="J60" s="177">
        <f>'U.E. ALZIRA'!J93</f>
        <v>34.10526315789474</v>
      </c>
      <c r="K60" s="177">
        <f>'U.E. ALZIRA'!K93</f>
        <v>21.176470588235293</v>
      </c>
      <c r="L60" s="177">
        <f>'U.E. ALZIRA'!L93</f>
        <v>34</v>
      </c>
      <c r="M60" s="177">
        <f>'U.E. ALZIRA'!M93</f>
        <v>24</v>
      </c>
      <c r="N60" s="177">
        <f>'U.E. ALZIRA'!N93</f>
        <v>10</v>
      </c>
      <c r="O60" s="177">
        <f>'U.E. ALZIRA'!O93</f>
        <v>10</v>
      </c>
      <c r="P60" s="177">
        <f>'U.E. ALZIRA'!P93</f>
        <v>0</v>
      </c>
      <c r="Q60" s="177">
        <f>'U.E. ALZIRA'!Q93</f>
        <v>0</v>
      </c>
      <c r="R60" s="173">
        <f>'U.E. ALZIRA'!R93</f>
        <v>0</v>
      </c>
      <c r="S60" s="174">
        <f>'U.E. ALZIRA'!S93</f>
        <v>0</v>
      </c>
      <c r="T60" s="106">
        <f>'U.E. ALZIRA'!T93</f>
        <v>0</v>
      </c>
      <c r="U60" s="106">
        <f>'U.E. ALZIRA'!U93</f>
        <v>0</v>
      </c>
      <c r="V60" s="176">
        <f>'U.E. ALZIRA'!V93</f>
        <v>1</v>
      </c>
      <c r="W60" s="134"/>
      <c r="X60" s="134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9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171"/>
      <c r="FC60" s="60"/>
      <c r="FD60" s="99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101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</row>
    <row r="61" spans="1:256" s="172" customFormat="1" x14ac:dyDescent="0.25">
      <c r="A61" s="84"/>
      <c r="B61" s="123" t="s">
        <v>170</v>
      </c>
      <c r="C61" s="149">
        <v>20</v>
      </c>
      <c r="D61" s="177">
        <v>2</v>
      </c>
      <c r="E61" s="177">
        <v>0</v>
      </c>
      <c r="F61" s="177">
        <v>2</v>
      </c>
      <c r="G61" s="177">
        <v>18</v>
      </c>
      <c r="H61" s="177">
        <v>0</v>
      </c>
      <c r="I61" s="415">
        <v>364</v>
      </c>
      <c r="J61" s="177"/>
      <c r="K61" s="177"/>
      <c r="L61" s="177">
        <v>34</v>
      </c>
      <c r="M61" s="177">
        <v>26</v>
      </c>
      <c r="N61" s="177">
        <v>8</v>
      </c>
      <c r="O61" s="177">
        <v>3</v>
      </c>
      <c r="P61" s="177">
        <v>5</v>
      </c>
      <c r="Q61" s="177">
        <v>0</v>
      </c>
      <c r="R61" s="173">
        <v>0</v>
      </c>
      <c r="S61" s="174">
        <v>0</v>
      </c>
      <c r="T61" s="106">
        <v>0</v>
      </c>
      <c r="U61" s="106">
        <v>0</v>
      </c>
      <c r="V61" s="176">
        <v>1</v>
      </c>
      <c r="W61" s="111"/>
      <c r="X61" s="111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171"/>
      <c r="FC61" s="60"/>
      <c r="FD61" s="99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S61" s="60"/>
    </row>
    <row r="62" spans="1:256" s="172" customFormat="1" x14ac:dyDescent="0.25">
      <c r="A62" s="84"/>
      <c r="B62" s="346" t="s">
        <v>102</v>
      </c>
      <c r="C62" s="149">
        <v>1</v>
      </c>
      <c r="D62" s="177">
        <v>0</v>
      </c>
      <c r="E62" s="177">
        <v>0</v>
      </c>
      <c r="F62" s="177">
        <v>0</v>
      </c>
      <c r="G62" s="177">
        <v>1</v>
      </c>
      <c r="H62" s="177">
        <v>0</v>
      </c>
      <c r="I62" s="415">
        <v>9</v>
      </c>
      <c r="J62" s="177">
        <v>9</v>
      </c>
      <c r="K62" s="177">
        <v>0.29411764705882354</v>
      </c>
      <c r="L62" s="177">
        <v>15</v>
      </c>
      <c r="M62" s="177">
        <v>4</v>
      </c>
      <c r="N62" s="177">
        <v>11</v>
      </c>
      <c r="O62" s="177">
        <v>11</v>
      </c>
      <c r="P62" s="177">
        <v>0</v>
      </c>
      <c r="Q62" s="177">
        <v>0</v>
      </c>
      <c r="R62" s="173">
        <v>1</v>
      </c>
      <c r="S62" s="174">
        <v>0</v>
      </c>
      <c r="T62" s="106">
        <v>0</v>
      </c>
      <c r="U62" s="106">
        <v>0</v>
      </c>
      <c r="V62" s="176">
        <v>0</v>
      </c>
      <c r="W62" s="111"/>
      <c r="X62" s="111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171"/>
      <c r="FC62" s="60"/>
      <c r="FD62" s="99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S62" s="60"/>
    </row>
    <row r="63" spans="1:256" s="90" customFormat="1" x14ac:dyDescent="0.25">
      <c r="A63" s="431" t="s">
        <v>183</v>
      </c>
      <c r="B63" s="352" t="s">
        <v>173</v>
      </c>
      <c r="C63" s="144">
        <f>'U.E. ALZIRA'!C94</f>
        <v>26</v>
      </c>
      <c r="D63" s="429">
        <f>'U.E. ALZIRA'!D94</f>
        <v>21</v>
      </c>
      <c r="E63" s="429">
        <f>'U.E. ALZIRA'!E94</f>
        <v>1</v>
      </c>
      <c r="F63" s="429">
        <f>'U.E. ALZIRA'!F94</f>
        <v>20</v>
      </c>
      <c r="G63" s="429">
        <f>'U.E. ALZIRA'!G94</f>
        <v>5</v>
      </c>
      <c r="H63" s="429">
        <f>'U.E. ALZIRA'!H94</f>
        <v>0</v>
      </c>
      <c r="I63" s="430">
        <f>'U.E. ALZIRA'!I94</f>
        <v>1424</v>
      </c>
      <c r="J63" s="429">
        <f>'U.E. ALZIRA'!J94</f>
        <v>54.769230769230766</v>
      </c>
      <c r="K63" s="429">
        <f>'U.E. ALZIRA'!K94</f>
        <v>46.535947712418299</v>
      </c>
      <c r="L63" s="429">
        <f>'U.E. ALZIRA'!L94</f>
        <v>34</v>
      </c>
      <c r="M63" s="429">
        <f>'U.E. ALZIRA'!M94</f>
        <v>27</v>
      </c>
      <c r="N63" s="429">
        <f>'U.E. ALZIRA'!N94</f>
        <v>7</v>
      </c>
      <c r="O63" s="429">
        <f>'U.E. ALZIRA'!O94</f>
        <v>0</v>
      </c>
      <c r="P63" s="429">
        <f>'U.E. ALZIRA'!P94</f>
        <v>7</v>
      </c>
      <c r="Q63" s="429">
        <f>'U.E. ALZIRA'!Q94</f>
        <v>0</v>
      </c>
      <c r="R63" s="136">
        <f>'U.E. ALZIRA'!R94</f>
        <v>3</v>
      </c>
      <c r="S63" s="137">
        <f>'U.E. ALZIRA'!S94</f>
        <v>0</v>
      </c>
      <c r="T63" s="138">
        <f>'U.E. ALZIRA'!T94</f>
        <v>0</v>
      </c>
      <c r="U63" s="138">
        <f>'U.E. ALZIRA'!U94</f>
        <v>0</v>
      </c>
      <c r="V63" s="148">
        <f>'U.E. ALZIRA'!V94</f>
        <v>2</v>
      </c>
      <c r="W63" s="134"/>
      <c r="X63" s="134"/>
      <c r="FB63" s="135"/>
      <c r="FD63" s="102"/>
    </row>
    <row r="64" spans="1:256" s="90" customFormat="1" ht="13.8" thickBot="1" x14ac:dyDescent="0.3">
      <c r="A64" s="431" t="s">
        <v>240</v>
      </c>
      <c r="B64" s="352" t="s">
        <v>242</v>
      </c>
      <c r="C64" s="144">
        <f>'U.E. ALZIRA'!C97</f>
        <v>5</v>
      </c>
      <c r="D64" s="429">
        <f>'U.E. ALZIRA'!D97</f>
        <v>1</v>
      </c>
      <c r="E64" s="429">
        <f>'U.E. ALZIRA'!E97</f>
        <v>0</v>
      </c>
      <c r="F64" s="429">
        <f>'U.E. ALZIRA'!F97</f>
        <v>1</v>
      </c>
      <c r="G64" s="429">
        <f>'U.E. ALZIRA'!G97</f>
        <v>4</v>
      </c>
      <c r="H64" s="429">
        <f>'U.E. ALZIRA'!H97</f>
        <v>0</v>
      </c>
      <c r="I64" s="430">
        <f>'U.E. ALZIRA'!I97</f>
        <v>130</v>
      </c>
      <c r="J64" s="429">
        <f>'U.E. ALZIRA'!J97</f>
        <v>26</v>
      </c>
      <c r="K64" s="429">
        <f>'U.E. ALZIRA'!K97</f>
        <v>4.2483660130718954</v>
      </c>
      <c r="L64" s="429">
        <f>'U.E. ALZIRA'!L97</f>
        <v>15</v>
      </c>
      <c r="M64" s="429">
        <f>'U.E. ALZIRA'!M97</f>
        <v>11</v>
      </c>
      <c r="N64" s="429">
        <f>'U.E. ALZIRA'!N97</f>
        <v>4</v>
      </c>
      <c r="O64" s="429">
        <f>'U.E. ALZIRA'!O97</f>
        <v>4</v>
      </c>
      <c r="P64" s="429">
        <f>'U.E. ALZIRA'!P97</f>
        <v>0</v>
      </c>
      <c r="Q64" s="429">
        <f>'U.E. ALZIRA'!Q97</f>
        <v>0</v>
      </c>
      <c r="R64" s="136">
        <f>'U.E. ALZIRA'!R97</f>
        <v>0</v>
      </c>
      <c r="S64" s="137">
        <f>'U.E. ALZIRA'!S97</f>
        <v>0</v>
      </c>
      <c r="T64" s="138">
        <f>'U.E. ALZIRA'!T97</f>
        <v>0</v>
      </c>
      <c r="U64" s="138">
        <f>'U.E. ALZIRA'!U97</f>
        <v>0</v>
      </c>
      <c r="V64" s="148">
        <f>'U.E. ALZIRA'!V97</f>
        <v>0</v>
      </c>
      <c r="W64" s="134"/>
      <c r="X64" s="134"/>
      <c r="FB64" s="135"/>
      <c r="FD64" s="102"/>
    </row>
    <row r="65" spans="1:256" s="69" customFormat="1" ht="13.5" hidden="1" customHeight="1" x14ac:dyDescent="0.25">
      <c r="A65" s="299"/>
      <c r="B65" s="123"/>
      <c r="C65" s="149">
        <f>'U.E. ALZIRA'!C22</f>
        <v>0</v>
      </c>
      <c r="D65" s="177">
        <f>'U.E. ALZIRA'!D22</f>
        <v>0</v>
      </c>
      <c r="E65" s="177">
        <f>'U.E. ALZIRA'!E22</f>
        <v>0</v>
      </c>
      <c r="F65" s="177">
        <f>'U.E. ALZIRA'!F22</f>
        <v>0</v>
      </c>
      <c r="G65" s="177">
        <f>'U.E. ALZIRA'!G22</f>
        <v>0</v>
      </c>
      <c r="H65" s="177">
        <f>'U.E. ALZIRA'!H22</f>
        <v>0</v>
      </c>
      <c r="I65" s="415">
        <f>'U.E. ALZIRA'!I22</f>
        <v>0</v>
      </c>
      <c r="J65" s="177" t="e">
        <f>'U.E. ALZIRA'!J22</f>
        <v>#DIV/0!</v>
      </c>
      <c r="K65" s="177">
        <f>'U.E. ALZIRA'!K22</f>
        <v>0</v>
      </c>
      <c r="L65" s="177">
        <f>'U.E. ALZIRA'!L22</f>
        <v>34</v>
      </c>
      <c r="M65" s="177">
        <f>'U.E. ALZIRA'!M22</f>
        <v>0</v>
      </c>
      <c r="N65" s="177">
        <f>'U.E. ALZIRA'!N22</f>
        <v>0</v>
      </c>
      <c r="O65" s="177">
        <f>'U.E. ALZIRA'!O22</f>
        <v>0</v>
      </c>
      <c r="P65" s="177">
        <f>'U.E. ALZIRA'!P22</f>
        <v>0</v>
      </c>
      <c r="Q65" s="177">
        <f>'U.E. ALZIRA'!Q22</f>
        <v>0</v>
      </c>
      <c r="R65" s="173">
        <f>'U.E. ALZIRA'!R22</f>
        <v>0</v>
      </c>
      <c r="S65" s="174">
        <f>'U.E. ALZIRA'!S22</f>
        <v>0</v>
      </c>
      <c r="T65" s="106">
        <f>'U.E. ALZIRA'!T22</f>
        <v>0</v>
      </c>
      <c r="U65" s="106">
        <f>'U.E. ALZIRA'!U22</f>
        <v>0</v>
      </c>
      <c r="V65" s="176">
        <f>'U.E. ALZIRA'!V22</f>
        <v>0</v>
      </c>
      <c r="W65" s="111"/>
      <c r="X65" s="134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135"/>
      <c r="FC65" s="90"/>
      <c r="FD65" s="102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S65" s="90"/>
    </row>
    <row r="66" spans="1:256" s="69" customFormat="1" ht="13.5" hidden="1" customHeight="1" x14ac:dyDescent="0.25">
      <c r="A66" s="299"/>
      <c r="B66" s="123"/>
      <c r="C66" s="149">
        <f>'U.E. ALZIRA'!C23</f>
        <v>0</v>
      </c>
      <c r="D66" s="177">
        <f>'U.E. ALZIRA'!D23</f>
        <v>0</v>
      </c>
      <c r="E66" s="177">
        <f>'U.E. ALZIRA'!E23</f>
        <v>0</v>
      </c>
      <c r="F66" s="177">
        <f>'U.E. ALZIRA'!F23</f>
        <v>0</v>
      </c>
      <c r="G66" s="177">
        <f>'U.E. ALZIRA'!G23</f>
        <v>0</v>
      </c>
      <c r="H66" s="177">
        <f>'U.E. ALZIRA'!H23</f>
        <v>0</v>
      </c>
      <c r="I66" s="415">
        <f>'U.E. ALZIRA'!I23</f>
        <v>0</v>
      </c>
      <c r="J66" s="177" t="e">
        <f>'U.E. ALZIRA'!J23</f>
        <v>#DIV/0!</v>
      </c>
      <c r="K66" s="177">
        <f>'U.E. ALZIRA'!K23</f>
        <v>0</v>
      </c>
      <c r="L66" s="177">
        <f>'U.E. ALZIRA'!L23</f>
        <v>34</v>
      </c>
      <c r="M66" s="177">
        <f>'U.E. ALZIRA'!M23</f>
        <v>0</v>
      </c>
      <c r="N66" s="177">
        <f>'U.E. ALZIRA'!N23</f>
        <v>0</v>
      </c>
      <c r="O66" s="177">
        <f>'U.E. ALZIRA'!O23</f>
        <v>0</v>
      </c>
      <c r="P66" s="177">
        <f>'U.E. ALZIRA'!P23</f>
        <v>0</v>
      </c>
      <c r="Q66" s="177">
        <f>'U.E. ALZIRA'!Q23</f>
        <v>0</v>
      </c>
      <c r="R66" s="173">
        <f>'U.E. ALZIRA'!R23</f>
        <v>0</v>
      </c>
      <c r="S66" s="174">
        <f>'U.E. ALZIRA'!S23</f>
        <v>0</v>
      </c>
      <c r="T66" s="106">
        <f>'U.E. ALZIRA'!T23</f>
        <v>0</v>
      </c>
      <c r="U66" s="106">
        <f>'U.E. ALZIRA'!U23</f>
        <v>0</v>
      </c>
      <c r="V66" s="176">
        <f>'U.E. ALZIRA'!V23</f>
        <v>0</v>
      </c>
      <c r="W66" s="111"/>
      <c r="X66" s="134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135"/>
      <c r="FC66" s="90"/>
      <c r="FD66" s="102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S66" s="90"/>
    </row>
    <row r="67" spans="1:256" s="69" customFormat="1" ht="13.5" hidden="1" customHeight="1" x14ac:dyDescent="0.25">
      <c r="A67" s="299"/>
      <c r="B67" s="410"/>
      <c r="C67" s="149">
        <f>'U.E. ALZIRA'!C24</f>
        <v>0</v>
      </c>
      <c r="D67" s="177">
        <f>'U.E. ALZIRA'!D24</f>
        <v>0</v>
      </c>
      <c r="E67" s="177">
        <f>'U.E. ALZIRA'!E24</f>
        <v>0</v>
      </c>
      <c r="F67" s="177">
        <f>'U.E. ALZIRA'!F24</f>
        <v>0</v>
      </c>
      <c r="G67" s="177">
        <f>'U.E. ALZIRA'!G24</f>
        <v>0</v>
      </c>
      <c r="H67" s="177">
        <f>'U.E. ALZIRA'!H24</f>
        <v>0</v>
      </c>
      <c r="I67" s="415">
        <f>'U.E. ALZIRA'!I24</f>
        <v>0</v>
      </c>
      <c r="J67" s="177" t="e">
        <f>'U.E. ALZIRA'!J24</f>
        <v>#DIV/0!</v>
      </c>
      <c r="K67" s="177">
        <f>'U.E. ALZIRA'!K24</f>
        <v>0</v>
      </c>
      <c r="L67" s="177">
        <f>'U.E. ALZIRA'!L24</f>
        <v>34</v>
      </c>
      <c r="M67" s="177">
        <f>'U.E. ALZIRA'!M24</f>
        <v>0</v>
      </c>
      <c r="N67" s="177">
        <f>'U.E. ALZIRA'!N24</f>
        <v>0</v>
      </c>
      <c r="O67" s="177">
        <f>'U.E. ALZIRA'!O24</f>
        <v>0</v>
      </c>
      <c r="P67" s="177">
        <f>'U.E. ALZIRA'!P24</f>
        <v>0</v>
      </c>
      <c r="Q67" s="177">
        <f>'U.E. ALZIRA'!Q24</f>
        <v>0</v>
      </c>
      <c r="R67" s="173">
        <f>'U.E. ALZIRA'!R24</f>
        <v>0</v>
      </c>
      <c r="S67" s="174">
        <f>'U.E. ALZIRA'!S24</f>
        <v>0</v>
      </c>
      <c r="T67" s="106">
        <f>'U.E. ALZIRA'!T24</f>
        <v>0</v>
      </c>
      <c r="U67" s="106">
        <f>'U.E. ALZIRA'!U24</f>
        <v>0</v>
      </c>
      <c r="V67" s="176">
        <f>'U.E. ALZIRA'!V24</f>
        <v>0</v>
      </c>
      <c r="W67" s="111"/>
      <c r="X67" s="111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171"/>
      <c r="FC67" s="60"/>
      <c r="FD67" s="99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172"/>
      <c r="GZ67" s="172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172"/>
      <c r="IS67" s="60"/>
      <c r="IT67" s="172"/>
      <c r="IU67" s="172"/>
      <c r="IV67" s="172"/>
    </row>
    <row r="68" spans="1:256" s="69" customFormat="1" ht="13.5" hidden="1" customHeight="1" x14ac:dyDescent="0.25">
      <c r="A68" s="299"/>
      <c r="B68" s="410"/>
      <c r="C68" s="149">
        <f>'U.E. ALZIRA'!C25</f>
        <v>0</v>
      </c>
      <c r="D68" s="177">
        <f>'U.E. ALZIRA'!D25</f>
        <v>0</v>
      </c>
      <c r="E68" s="177">
        <f>'U.E. ALZIRA'!E25</f>
        <v>0</v>
      </c>
      <c r="F68" s="177">
        <f>'U.E. ALZIRA'!F25</f>
        <v>0</v>
      </c>
      <c r="G68" s="177">
        <f>'U.E. ALZIRA'!G25</f>
        <v>0</v>
      </c>
      <c r="H68" s="177">
        <f>'U.E. ALZIRA'!H25</f>
        <v>0</v>
      </c>
      <c r="I68" s="415">
        <f>'U.E. ALZIRA'!I25</f>
        <v>0</v>
      </c>
      <c r="J68" s="177" t="e">
        <f>'U.E. ALZIRA'!J25</f>
        <v>#DIV/0!</v>
      </c>
      <c r="K68" s="177">
        <f>'U.E. ALZIRA'!K25</f>
        <v>0</v>
      </c>
      <c r="L68" s="177">
        <f>'U.E. ALZIRA'!L25</f>
        <v>34</v>
      </c>
      <c r="M68" s="177">
        <f>'U.E. ALZIRA'!M25</f>
        <v>0</v>
      </c>
      <c r="N68" s="177">
        <f>'U.E. ALZIRA'!N25</f>
        <v>0</v>
      </c>
      <c r="O68" s="177">
        <f>'U.E. ALZIRA'!O25</f>
        <v>0</v>
      </c>
      <c r="P68" s="177">
        <f>'U.E. ALZIRA'!P25</f>
        <v>0</v>
      </c>
      <c r="Q68" s="177">
        <f>'U.E. ALZIRA'!Q25</f>
        <v>0</v>
      </c>
      <c r="R68" s="173">
        <f>'U.E. ALZIRA'!R25</f>
        <v>0</v>
      </c>
      <c r="S68" s="174">
        <f>'U.E. ALZIRA'!S25</f>
        <v>0</v>
      </c>
      <c r="T68" s="106">
        <f>'U.E. ALZIRA'!T25</f>
        <v>0</v>
      </c>
      <c r="U68" s="106">
        <f>'U.E. ALZIRA'!U25</f>
        <v>0</v>
      </c>
      <c r="V68" s="176">
        <f>'U.E. ALZIRA'!V25</f>
        <v>0</v>
      </c>
      <c r="W68" s="134"/>
      <c r="X68" s="134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171"/>
      <c r="FC68" s="60"/>
      <c r="FD68" s="99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172"/>
      <c r="GZ68" s="172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172"/>
      <c r="IS68" s="60"/>
      <c r="IT68" s="172"/>
      <c r="IU68" s="172"/>
      <c r="IV68" s="172"/>
    </row>
    <row r="69" spans="1:256" s="69" customFormat="1" ht="13.5" hidden="1" customHeight="1" x14ac:dyDescent="0.25">
      <c r="A69" s="299"/>
      <c r="B69" s="123"/>
      <c r="C69" s="149">
        <f>'U.E. ALZIRA'!C26</f>
        <v>0</v>
      </c>
      <c r="D69" s="177">
        <f>'U.E. ALZIRA'!D26</f>
        <v>0</v>
      </c>
      <c r="E69" s="177">
        <f>'U.E. ALZIRA'!E26</f>
        <v>0</v>
      </c>
      <c r="F69" s="177">
        <f>'U.E. ALZIRA'!F26</f>
        <v>0</v>
      </c>
      <c r="G69" s="177">
        <f>'U.E. ALZIRA'!G26</f>
        <v>0</v>
      </c>
      <c r="H69" s="177">
        <f>'U.E. ALZIRA'!H26</f>
        <v>0</v>
      </c>
      <c r="I69" s="415">
        <f>'U.E. ALZIRA'!I26</f>
        <v>0</v>
      </c>
      <c r="J69" s="177" t="e">
        <f>'U.E. ALZIRA'!J26</f>
        <v>#DIV/0!</v>
      </c>
      <c r="K69" s="177">
        <f>'U.E. ALZIRA'!K26</f>
        <v>0</v>
      </c>
      <c r="L69" s="177">
        <f>'U.E. ALZIRA'!L26</f>
        <v>34</v>
      </c>
      <c r="M69" s="177">
        <f>'U.E. ALZIRA'!M26</f>
        <v>0</v>
      </c>
      <c r="N69" s="177">
        <f>'U.E. ALZIRA'!N26</f>
        <v>0</v>
      </c>
      <c r="O69" s="177">
        <f>'U.E. ALZIRA'!O26</f>
        <v>0</v>
      </c>
      <c r="P69" s="177">
        <f>'U.E. ALZIRA'!P26</f>
        <v>0</v>
      </c>
      <c r="Q69" s="177">
        <f>'U.E. ALZIRA'!Q26</f>
        <v>0</v>
      </c>
      <c r="R69" s="173">
        <f>'U.E. ALZIRA'!R26</f>
        <v>0</v>
      </c>
      <c r="S69" s="174">
        <f>'U.E. ALZIRA'!S26</f>
        <v>0</v>
      </c>
      <c r="T69" s="106">
        <f>'U.E. ALZIRA'!T26</f>
        <v>0</v>
      </c>
      <c r="U69" s="106">
        <f>'U.E. ALZIRA'!U26</f>
        <v>0</v>
      </c>
      <c r="V69" s="176">
        <f>'U.E. ALZIRA'!V26</f>
        <v>0</v>
      </c>
      <c r="W69" s="111"/>
      <c r="X69" s="134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171"/>
      <c r="FC69" s="60"/>
      <c r="FD69" s="99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172"/>
      <c r="GZ69" s="172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172"/>
      <c r="IS69" s="60"/>
      <c r="IT69" s="172"/>
      <c r="IU69" s="172"/>
      <c r="IV69" s="172"/>
    </row>
    <row r="70" spans="1:256" s="69" customFormat="1" ht="13.5" hidden="1" customHeight="1" x14ac:dyDescent="0.25">
      <c r="A70" s="299"/>
      <c r="B70" s="123"/>
      <c r="C70" s="149">
        <f>'U.E. ALZIRA'!C27</f>
        <v>0</v>
      </c>
      <c r="D70" s="177">
        <f>'U.E. ALZIRA'!D27</f>
        <v>0</v>
      </c>
      <c r="E70" s="177">
        <f>'U.E. ALZIRA'!E27</f>
        <v>0</v>
      </c>
      <c r="F70" s="177">
        <f>'U.E. ALZIRA'!F27</f>
        <v>0</v>
      </c>
      <c r="G70" s="177">
        <f>'U.E. ALZIRA'!G27</f>
        <v>0</v>
      </c>
      <c r="H70" s="177">
        <f>'U.E. ALZIRA'!H27</f>
        <v>0</v>
      </c>
      <c r="I70" s="415">
        <f>'U.E. ALZIRA'!I27</f>
        <v>0</v>
      </c>
      <c r="J70" s="177" t="e">
        <f>'U.E. ALZIRA'!J27</f>
        <v>#DIV/0!</v>
      </c>
      <c r="K70" s="177">
        <f>'U.E. ALZIRA'!K27</f>
        <v>0</v>
      </c>
      <c r="L70" s="177">
        <f>'U.E. ALZIRA'!L27</f>
        <v>34</v>
      </c>
      <c r="M70" s="177">
        <f>'U.E. ALZIRA'!M27</f>
        <v>0</v>
      </c>
      <c r="N70" s="177">
        <f>'U.E. ALZIRA'!N27</f>
        <v>0</v>
      </c>
      <c r="O70" s="177">
        <f>'U.E. ALZIRA'!O27</f>
        <v>0</v>
      </c>
      <c r="P70" s="177">
        <f>'U.E. ALZIRA'!P27</f>
        <v>0</v>
      </c>
      <c r="Q70" s="177">
        <f>'U.E. ALZIRA'!Q27</f>
        <v>0</v>
      </c>
      <c r="R70" s="173">
        <f>'U.E. ALZIRA'!R27</f>
        <v>0</v>
      </c>
      <c r="S70" s="174">
        <f>'U.E. ALZIRA'!S27</f>
        <v>0</v>
      </c>
      <c r="T70" s="106">
        <f>'U.E. ALZIRA'!T27</f>
        <v>0</v>
      </c>
      <c r="U70" s="106">
        <f>'U.E. ALZIRA'!U27</f>
        <v>0</v>
      </c>
      <c r="V70" s="176">
        <f>'U.E. ALZIRA'!V27</f>
        <v>0</v>
      </c>
      <c r="W70" s="111"/>
      <c r="X70" s="134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171"/>
      <c r="FC70" s="60"/>
      <c r="FD70" s="99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172"/>
      <c r="GZ70" s="172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172"/>
      <c r="IS70" s="60"/>
      <c r="IT70" s="172"/>
      <c r="IU70" s="172"/>
      <c r="IV70" s="172"/>
    </row>
    <row r="71" spans="1:256" s="69" customFormat="1" hidden="1" x14ac:dyDescent="0.25">
      <c r="A71" s="299"/>
      <c r="B71" s="123"/>
      <c r="C71" s="149">
        <f>'U.E. ALZIRA'!C28</f>
        <v>0</v>
      </c>
      <c r="D71" s="177">
        <f>'U.E. ALZIRA'!D28</f>
        <v>0</v>
      </c>
      <c r="E71" s="177">
        <f>'U.E. ALZIRA'!E28</f>
        <v>0</v>
      </c>
      <c r="F71" s="177">
        <f>'U.E. ALZIRA'!F28</f>
        <v>0</v>
      </c>
      <c r="G71" s="177">
        <f>'U.E. ALZIRA'!G28</f>
        <v>0</v>
      </c>
      <c r="H71" s="177">
        <f>'U.E. ALZIRA'!H28</f>
        <v>0</v>
      </c>
      <c r="I71" s="415">
        <f>'U.E. ALZIRA'!I28</f>
        <v>0</v>
      </c>
      <c r="J71" s="177" t="e">
        <f>'U.E. ALZIRA'!J28</f>
        <v>#DIV/0!</v>
      </c>
      <c r="K71" s="177">
        <f>'U.E. ALZIRA'!K28</f>
        <v>0</v>
      </c>
      <c r="L71" s="177">
        <f>'U.E. ALZIRA'!L28</f>
        <v>34</v>
      </c>
      <c r="M71" s="177">
        <f>'U.E. ALZIRA'!M28</f>
        <v>0</v>
      </c>
      <c r="N71" s="177">
        <f>'U.E. ALZIRA'!N28</f>
        <v>0</v>
      </c>
      <c r="O71" s="177">
        <f>'U.E. ALZIRA'!O28</f>
        <v>0</v>
      </c>
      <c r="P71" s="177">
        <f>'U.E. ALZIRA'!P28</f>
        <v>0</v>
      </c>
      <c r="Q71" s="177">
        <f>'U.E. ALZIRA'!Q28</f>
        <v>0</v>
      </c>
      <c r="R71" s="173">
        <f>'U.E. ALZIRA'!R28</f>
        <v>0</v>
      </c>
      <c r="S71" s="174">
        <f>'U.E. ALZIRA'!S28</f>
        <v>0</v>
      </c>
      <c r="T71" s="106">
        <f>'U.E. ALZIRA'!T28</f>
        <v>0</v>
      </c>
      <c r="U71" s="106">
        <f>'U.E. ALZIRA'!U28</f>
        <v>0</v>
      </c>
      <c r="V71" s="176">
        <f>'U.E. ALZIRA'!V28</f>
        <v>0</v>
      </c>
      <c r="W71" s="134"/>
      <c r="X71" s="134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139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135"/>
      <c r="FC71" s="90"/>
      <c r="FD71" s="102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S71" s="90"/>
    </row>
    <row r="72" spans="1:256" s="69" customFormat="1" hidden="1" x14ac:dyDescent="0.25">
      <c r="A72" s="299"/>
      <c r="B72" s="123"/>
      <c r="C72" s="149">
        <f>'U.E. ALZIRA'!C29</f>
        <v>0</v>
      </c>
      <c r="D72" s="177">
        <f>'U.E. ALZIRA'!D29</f>
        <v>0</v>
      </c>
      <c r="E72" s="177">
        <f>'U.E. ALZIRA'!E29</f>
        <v>0</v>
      </c>
      <c r="F72" s="177">
        <f>'U.E. ALZIRA'!F29</f>
        <v>0</v>
      </c>
      <c r="G72" s="177">
        <f>'U.E. ALZIRA'!G29</f>
        <v>0</v>
      </c>
      <c r="H72" s="177">
        <f>'U.E. ALZIRA'!H29</f>
        <v>0</v>
      </c>
      <c r="I72" s="415">
        <f>'U.E. ALZIRA'!I29</f>
        <v>0</v>
      </c>
      <c r="J72" s="177" t="e">
        <f>'U.E. ALZIRA'!J29</f>
        <v>#DIV/0!</v>
      </c>
      <c r="K72" s="177">
        <f>'U.E. ALZIRA'!K29</f>
        <v>0</v>
      </c>
      <c r="L72" s="177">
        <f>'U.E. ALZIRA'!L29</f>
        <v>34</v>
      </c>
      <c r="M72" s="177">
        <f>'U.E. ALZIRA'!M29</f>
        <v>0</v>
      </c>
      <c r="N72" s="177">
        <f>'U.E. ALZIRA'!N29</f>
        <v>0</v>
      </c>
      <c r="O72" s="177">
        <f>'U.E. ALZIRA'!O29</f>
        <v>0</v>
      </c>
      <c r="P72" s="177">
        <f>'U.E. ALZIRA'!P29</f>
        <v>0</v>
      </c>
      <c r="Q72" s="177">
        <f>'U.E. ALZIRA'!Q29</f>
        <v>0</v>
      </c>
      <c r="R72" s="173">
        <f>'U.E. ALZIRA'!R29</f>
        <v>0</v>
      </c>
      <c r="S72" s="174">
        <f>'U.E. ALZIRA'!S29</f>
        <v>0</v>
      </c>
      <c r="T72" s="106">
        <f>'U.E. ALZIRA'!T29</f>
        <v>0</v>
      </c>
      <c r="U72" s="106">
        <f>'U.E. ALZIRA'!U29</f>
        <v>0</v>
      </c>
      <c r="V72" s="176">
        <f>'U.E. ALZIRA'!V29</f>
        <v>0</v>
      </c>
      <c r="W72" s="134"/>
      <c r="X72" s="134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139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135"/>
      <c r="FC72" s="90"/>
      <c r="FD72" s="102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S72" s="90"/>
    </row>
    <row r="73" spans="1:256" hidden="1" x14ac:dyDescent="0.25">
      <c r="A73" s="299"/>
      <c r="B73" s="410"/>
      <c r="C73" s="149">
        <f>'U.E. ALZIRA'!C30</f>
        <v>0</v>
      </c>
      <c r="D73" s="177">
        <f>'U.E. ALZIRA'!D30</f>
        <v>0</v>
      </c>
      <c r="E73" s="177">
        <f>'U.E. ALZIRA'!E30</f>
        <v>0</v>
      </c>
      <c r="F73" s="177">
        <f>'U.E. ALZIRA'!F30</f>
        <v>0</v>
      </c>
      <c r="G73" s="177">
        <f>'U.E. ALZIRA'!G30</f>
        <v>0</v>
      </c>
      <c r="H73" s="177">
        <f>'U.E. ALZIRA'!H30</f>
        <v>0</v>
      </c>
      <c r="I73" s="415">
        <f>'U.E. ALZIRA'!I30</f>
        <v>0</v>
      </c>
      <c r="J73" s="177" t="e">
        <f>'U.E. ALZIRA'!J30</f>
        <v>#DIV/0!</v>
      </c>
      <c r="K73" s="177">
        <f>'U.E. ALZIRA'!K30</f>
        <v>0</v>
      </c>
      <c r="L73" s="177">
        <f>'U.E. ALZIRA'!L30</f>
        <v>34</v>
      </c>
      <c r="M73" s="177">
        <f>'U.E. ALZIRA'!M30</f>
        <v>0</v>
      </c>
      <c r="N73" s="177">
        <f>'U.E. ALZIRA'!N30</f>
        <v>0</v>
      </c>
      <c r="O73" s="177">
        <f>'U.E. ALZIRA'!O30</f>
        <v>0</v>
      </c>
      <c r="P73" s="177">
        <f>'U.E. ALZIRA'!P30</f>
        <v>0</v>
      </c>
      <c r="Q73" s="177">
        <f>'U.E. ALZIRA'!Q30</f>
        <v>0</v>
      </c>
      <c r="R73" s="173">
        <f>'U.E. ALZIRA'!R30</f>
        <v>0</v>
      </c>
      <c r="S73" s="174">
        <f>'U.E. ALZIRA'!S30</f>
        <v>0</v>
      </c>
      <c r="T73" s="106">
        <f>'U.E. ALZIRA'!T30</f>
        <v>0</v>
      </c>
      <c r="U73" s="106">
        <f>'U.E. ALZIRA'!U30</f>
        <v>0</v>
      </c>
      <c r="V73" s="176">
        <f>'U.E. ALZIRA'!V30</f>
        <v>0</v>
      </c>
      <c r="W73" s="111"/>
      <c r="X73" s="134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10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171"/>
      <c r="FC73" s="60"/>
      <c r="FD73" s="99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172"/>
      <c r="GZ73" s="172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172"/>
      <c r="IS73" s="60"/>
      <c r="IT73" s="172"/>
      <c r="IU73" s="172"/>
      <c r="IV73" s="172"/>
    </row>
    <row r="74" spans="1:256" hidden="1" x14ac:dyDescent="0.25">
      <c r="A74" s="299"/>
      <c r="B74" s="410"/>
      <c r="C74" s="149">
        <f>'U.E. ALZIRA'!C31</f>
        <v>0</v>
      </c>
      <c r="D74" s="177">
        <f>'U.E. ALZIRA'!D31</f>
        <v>0</v>
      </c>
      <c r="E74" s="177">
        <f>'U.E. ALZIRA'!E31</f>
        <v>0</v>
      </c>
      <c r="F74" s="177">
        <f>'U.E. ALZIRA'!F31</f>
        <v>0</v>
      </c>
      <c r="G74" s="177">
        <f>'U.E. ALZIRA'!G31</f>
        <v>0</v>
      </c>
      <c r="H74" s="177">
        <f>'U.E. ALZIRA'!H31</f>
        <v>0</v>
      </c>
      <c r="I74" s="415">
        <f>'U.E. ALZIRA'!I31</f>
        <v>0</v>
      </c>
      <c r="J74" s="177" t="e">
        <f>'U.E. ALZIRA'!J31</f>
        <v>#DIV/0!</v>
      </c>
      <c r="K74" s="177">
        <f>'U.E. ALZIRA'!K31</f>
        <v>0</v>
      </c>
      <c r="L74" s="177">
        <f>'U.E. ALZIRA'!L31</f>
        <v>34</v>
      </c>
      <c r="M74" s="177">
        <f>'U.E. ALZIRA'!M31</f>
        <v>0</v>
      </c>
      <c r="N74" s="177">
        <f>'U.E. ALZIRA'!N31</f>
        <v>0</v>
      </c>
      <c r="O74" s="177">
        <f>'U.E. ALZIRA'!O31</f>
        <v>0</v>
      </c>
      <c r="P74" s="177">
        <f>'U.E. ALZIRA'!P31</f>
        <v>0</v>
      </c>
      <c r="Q74" s="177">
        <f>'U.E. ALZIRA'!Q31</f>
        <v>0</v>
      </c>
      <c r="R74" s="173">
        <f>'U.E. ALZIRA'!R31</f>
        <v>0</v>
      </c>
      <c r="S74" s="174">
        <f>'U.E. ALZIRA'!S31</f>
        <v>0</v>
      </c>
      <c r="T74" s="106">
        <f>'U.E. ALZIRA'!T31</f>
        <v>0</v>
      </c>
      <c r="U74" s="106">
        <f>'U.E. ALZIRA'!U31</f>
        <v>0</v>
      </c>
      <c r="V74" s="176">
        <f>'U.E. ALZIRA'!V31</f>
        <v>0</v>
      </c>
      <c r="W74" s="134"/>
      <c r="X74" s="134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9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171"/>
      <c r="FC74" s="60"/>
      <c r="FD74" s="99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172"/>
      <c r="GZ74" s="172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172"/>
      <c r="IS74" s="60"/>
      <c r="IT74" s="172"/>
      <c r="IU74" s="172"/>
      <c r="IV74" s="172"/>
    </row>
    <row r="75" spans="1:256" ht="14.4" hidden="1" x14ac:dyDescent="0.3">
      <c r="A75" s="299"/>
      <c r="B75" s="123"/>
      <c r="C75" s="149">
        <f>'U.E. ALZIRA'!C32</f>
        <v>0</v>
      </c>
      <c r="D75" s="177">
        <f>'U.E. ALZIRA'!D32</f>
        <v>0</v>
      </c>
      <c r="E75" s="177">
        <f>'U.E. ALZIRA'!E32</f>
        <v>0</v>
      </c>
      <c r="F75" s="177">
        <f>'U.E. ALZIRA'!F32</f>
        <v>0</v>
      </c>
      <c r="G75" s="177">
        <f>'U.E. ALZIRA'!G32</f>
        <v>0</v>
      </c>
      <c r="H75" s="177">
        <f>'U.E. ALZIRA'!H32</f>
        <v>0</v>
      </c>
      <c r="I75" s="415">
        <f>'U.E. ALZIRA'!I32</f>
        <v>0</v>
      </c>
      <c r="J75" s="177" t="e">
        <f>'U.E. ALZIRA'!J32</f>
        <v>#DIV/0!</v>
      </c>
      <c r="K75" s="177">
        <f>'U.E. ALZIRA'!K32</f>
        <v>0</v>
      </c>
      <c r="L75" s="177">
        <f>'U.E. ALZIRA'!L32</f>
        <v>34</v>
      </c>
      <c r="M75" s="177">
        <f>'U.E. ALZIRA'!M32</f>
        <v>0</v>
      </c>
      <c r="N75" s="177">
        <f>'U.E. ALZIRA'!N32</f>
        <v>0</v>
      </c>
      <c r="O75" s="177">
        <f>'U.E. ALZIRA'!O32</f>
        <v>0</v>
      </c>
      <c r="P75" s="177">
        <f>'U.E. ALZIRA'!P32</f>
        <v>0</v>
      </c>
      <c r="Q75" s="177">
        <f>'U.E. ALZIRA'!Q32</f>
        <v>0</v>
      </c>
      <c r="R75" s="173">
        <f>'U.E. ALZIRA'!R32</f>
        <v>0</v>
      </c>
      <c r="S75" s="174">
        <f>'U.E. ALZIRA'!S32</f>
        <v>0</v>
      </c>
      <c r="T75" s="106">
        <f>'U.E. ALZIRA'!T32</f>
        <v>0</v>
      </c>
      <c r="U75" s="106">
        <f>'U.E. ALZIRA'!U32</f>
        <v>0</v>
      </c>
      <c r="V75" s="176">
        <f>'U.E. ALZIRA'!V32</f>
        <v>0</v>
      </c>
      <c r="W75" s="111"/>
      <c r="X75" s="134"/>
      <c r="Y75" s="60"/>
      <c r="Z75" s="60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1"/>
      <c r="BW75" s="151"/>
      <c r="BX75" s="151"/>
      <c r="BY75" s="151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9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171"/>
      <c r="FC75" s="60"/>
      <c r="FD75" s="99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172"/>
      <c r="GZ75" s="172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172"/>
      <c r="IS75" s="60"/>
      <c r="IT75" s="172"/>
      <c r="IU75" s="172"/>
      <c r="IV75" s="172"/>
    </row>
    <row r="76" spans="1:256" ht="14.4" hidden="1" x14ac:dyDescent="0.3">
      <c r="A76" s="299"/>
      <c r="B76" s="123"/>
      <c r="C76" s="149">
        <f>'U.E. ALZIRA'!C33</f>
        <v>0</v>
      </c>
      <c r="D76" s="177">
        <f>'U.E. ALZIRA'!D33</f>
        <v>0</v>
      </c>
      <c r="E76" s="177">
        <f>'U.E. ALZIRA'!E33</f>
        <v>0</v>
      </c>
      <c r="F76" s="177">
        <f>'U.E. ALZIRA'!F33</f>
        <v>0</v>
      </c>
      <c r="G76" s="177">
        <f>'U.E. ALZIRA'!G33</f>
        <v>0</v>
      </c>
      <c r="H76" s="177">
        <f>'U.E. ALZIRA'!H33</f>
        <v>0</v>
      </c>
      <c r="I76" s="415">
        <f>'U.E. ALZIRA'!I33</f>
        <v>0</v>
      </c>
      <c r="J76" s="177" t="e">
        <f>'U.E. ALZIRA'!J33</f>
        <v>#DIV/0!</v>
      </c>
      <c r="K76" s="177">
        <f>'U.E. ALZIRA'!K33</f>
        <v>0</v>
      </c>
      <c r="L76" s="177">
        <f>'U.E. ALZIRA'!L33</f>
        <v>34</v>
      </c>
      <c r="M76" s="177">
        <f>'U.E. ALZIRA'!M33</f>
        <v>0</v>
      </c>
      <c r="N76" s="177">
        <f>'U.E. ALZIRA'!N33</f>
        <v>0</v>
      </c>
      <c r="O76" s="177">
        <f>'U.E. ALZIRA'!O33</f>
        <v>0</v>
      </c>
      <c r="P76" s="177">
        <f>'U.E. ALZIRA'!P33</f>
        <v>0</v>
      </c>
      <c r="Q76" s="177">
        <f>'U.E. ALZIRA'!Q33</f>
        <v>0</v>
      </c>
      <c r="R76" s="173">
        <f>'U.E. ALZIRA'!R33</f>
        <v>0</v>
      </c>
      <c r="S76" s="174">
        <f>'U.E. ALZIRA'!S33</f>
        <v>0</v>
      </c>
      <c r="T76" s="106">
        <f>'U.E. ALZIRA'!T33</f>
        <v>0</v>
      </c>
      <c r="U76" s="106">
        <f>'U.E. ALZIRA'!U33</f>
        <v>0</v>
      </c>
      <c r="V76" s="176">
        <f>'U.E. ALZIRA'!V33</f>
        <v>0</v>
      </c>
      <c r="W76" s="111"/>
      <c r="X76" s="134"/>
      <c r="Y76" s="60"/>
      <c r="Z76" s="60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1"/>
      <c r="BW76" s="151"/>
      <c r="BX76" s="151"/>
      <c r="BY76" s="151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9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171"/>
      <c r="FC76" s="60"/>
      <c r="FD76" s="99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172"/>
      <c r="GZ76" s="172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172"/>
      <c r="IS76" s="60"/>
      <c r="IT76" s="172"/>
      <c r="IU76" s="172"/>
      <c r="IV76" s="172"/>
    </row>
    <row r="77" spans="1:256" s="55" customFormat="1" ht="15" hidden="1" customHeight="1" x14ac:dyDescent="0.3">
      <c r="A77" s="299"/>
      <c r="B77" s="410"/>
      <c r="C77" s="149">
        <f>'U.E. ALZIRA'!C34</f>
        <v>0</v>
      </c>
      <c r="D77" s="177">
        <f>'U.E. ALZIRA'!D34</f>
        <v>0</v>
      </c>
      <c r="E77" s="177">
        <f>'U.E. ALZIRA'!E34</f>
        <v>0</v>
      </c>
      <c r="F77" s="177">
        <f>'U.E. ALZIRA'!F34</f>
        <v>0</v>
      </c>
      <c r="G77" s="177">
        <f>'U.E. ALZIRA'!G34</f>
        <v>0</v>
      </c>
      <c r="H77" s="177">
        <f>'U.E. ALZIRA'!H34</f>
        <v>0</v>
      </c>
      <c r="I77" s="415">
        <f>'U.E. ALZIRA'!I34</f>
        <v>0</v>
      </c>
      <c r="J77" s="177" t="e">
        <f>'U.E. ALZIRA'!J34</f>
        <v>#DIV/0!</v>
      </c>
      <c r="K77" s="177">
        <f>'U.E. ALZIRA'!K34</f>
        <v>0</v>
      </c>
      <c r="L77" s="177">
        <f>'U.E. ALZIRA'!L34</f>
        <v>34</v>
      </c>
      <c r="M77" s="177">
        <f>'U.E. ALZIRA'!M34</f>
        <v>0</v>
      </c>
      <c r="N77" s="177">
        <f>'U.E. ALZIRA'!N34</f>
        <v>0</v>
      </c>
      <c r="O77" s="177">
        <f>'U.E. ALZIRA'!O34</f>
        <v>0</v>
      </c>
      <c r="P77" s="177">
        <f>'U.E. ALZIRA'!P34</f>
        <v>0</v>
      </c>
      <c r="Q77" s="177">
        <f>'U.E. ALZIRA'!Q34</f>
        <v>0</v>
      </c>
      <c r="R77" s="173">
        <f>'U.E. ALZIRA'!R34</f>
        <v>0</v>
      </c>
      <c r="S77" s="174">
        <f>'U.E. ALZIRA'!S34</f>
        <v>0</v>
      </c>
      <c r="T77" s="106">
        <f>'U.E. ALZIRA'!T34</f>
        <v>0</v>
      </c>
      <c r="U77" s="106">
        <f>'U.E. ALZIRA'!U34</f>
        <v>0</v>
      </c>
      <c r="V77" s="176">
        <f>'U.E. ALZIRA'!V34</f>
        <v>0</v>
      </c>
      <c r="W77" s="111"/>
      <c r="X77" s="134"/>
      <c r="Y77" s="60"/>
      <c r="Z77" s="60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5"/>
      <c r="AX77" s="156"/>
      <c r="AY77" s="155"/>
      <c r="AZ77" s="159"/>
      <c r="BA77" s="159"/>
      <c r="BB77" s="155"/>
      <c r="BC77" s="155"/>
      <c r="BD77" s="155"/>
      <c r="BE77" s="155"/>
      <c r="BF77" s="155"/>
      <c r="BG77" s="155"/>
      <c r="BH77" s="155"/>
      <c r="BI77" s="154"/>
      <c r="BJ77" s="154"/>
      <c r="BK77" s="158"/>
      <c r="BL77" s="158"/>
      <c r="BM77" s="158"/>
      <c r="BN77" s="156"/>
      <c r="BO77" s="154"/>
      <c r="BP77" s="154"/>
      <c r="BQ77" s="154"/>
      <c r="BR77" s="154"/>
      <c r="BS77" s="154"/>
      <c r="BT77" s="157"/>
      <c r="BU77" s="155"/>
      <c r="BV77" s="151"/>
      <c r="BW77" s="151"/>
      <c r="BX77" s="151"/>
      <c r="BY77" s="151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171"/>
      <c r="FC77" s="60"/>
      <c r="FD77" s="99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s="55" customFormat="1" ht="15" hidden="1" customHeight="1" x14ac:dyDescent="0.3">
      <c r="A78" s="299"/>
      <c r="B78" s="123"/>
      <c r="C78" s="149">
        <f>'U.E. ALZIRA'!C35</f>
        <v>14</v>
      </c>
      <c r="D78" s="177">
        <f>'U.E. ALZIRA'!D35</f>
        <v>13</v>
      </c>
      <c r="E78" s="177">
        <f>'U.E. ALZIRA'!E35</f>
        <v>11</v>
      </c>
      <c r="F78" s="177">
        <f>'U.E. ALZIRA'!F35</f>
        <v>2</v>
      </c>
      <c r="G78" s="177">
        <f>'U.E. ALZIRA'!G35</f>
        <v>1</v>
      </c>
      <c r="H78" s="177">
        <f>'U.E. ALZIRA'!H35</f>
        <v>0</v>
      </c>
      <c r="I78" s="415">
        <f>'U.E. ALZIRA'!I35</f>
        <v>1143</v>
      </c>
      <c r="J78" s="177">
        <f>'U.E. ALZIRA'!J35</f>
        <v>81.642857142857139</v>
      </c>
      <c r="K78" s="177">
        <f>'U.E. ALZIRA'!K35</f>
        <v>37.352941176470587</v>
      </c>
      <c r="L78" s="177">
        <f>'U.E. ALZIRA'!L35</f>
        <v>34</v>
      </c>
      <c r="M78" s="177">
        <f>'U.E. ALZIRA'!M35</f>
        <v>16</v>
      </c>
      <c r="N78" s="177">
        <f>'U.E. ALZIRA'!N35</f>
        <v>0</v>
      </c>
      <c r="O78" s="177">
        <f>'U.E. ALZIRA'!O35</f>
        <v>0</v>
      </c>
      <c r="P78" s="177">
        <f>'U.E. ALZIRA'!P35</f>
        <v>0</v>
      </c>
      <c r="Q78" s="177">
        <f>'U.E. ALZIRA'!Q35</f>
        <v>0</v>
      </c>
      <c r="R78" s="173">
        <f>'U.E. ALZIRA'!R35</f>
        <v>4</v>
      </c>
      <c r="S78" s="174">
        <f>'U.E. ALZIRA'!S35</f>
        <v>0</v>
      </c>
      <c r="T78" s="106">
        <f>'U.E. ALZIRA'!T35</f>
        <v>0</v>
      </c>
      <c r="U78" s="106">
        <f>'U.E. ALZIRA'!U35</f>
        <v>0</v>
      </c>
      <c r="V78" s="176">
        <f>'U.E. ALZIRA'!V35</f>
        <v>1</v>
      </c>
      <c r="W78" s="134"/>
      <c r="X78" s="134"/>
      <c r="Y78" s="60"/>
      <c r="Z78" s="60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5"/>
      <c r="AX78" s="156"/>
      <c r="AY78" s="155"/>
      <c r="AZ78" s="159"/>
      <c r="BA78" s="157"/>
      <c r="BB78" s="155"/>
      <c r="BC78" s="155"/>
      <c r="BD78" s="155"/>
      <c r="BE78" s="155"/>
      <c r="BF78" s="155"/>
      <c r="BG78" s="155"/>
      <c r="BH78" s="155"/>
      <c r="BI78" s="154"/>
      <c r="BJ78" s="154"/>
      <c r="BK78" s="158"/>
      <c r="BL78" s="158"/>
      <c r="BM78" s="158"/>
      <c r="BN78" s="156"/>
      <c r="BO78" s="154"/>
      <c r="BP78" s="154"/>
      <c r="BQ78" s="154"/>
      <c r="BR78" s="154"/>
      <c r="BS78" s="154"/>
      <c r="BT78" s="157"/>
      <c r="BU78" s="155"/>
      <c r="BV78" s="151"/>
      <c r="BW78" s="151"/>
      <c r="BX78" s="151"/>
      <c r="BY78" s="151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171"/>
      <c r="FC78" s="60"/>
      <c r="FD78" s="99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s="55" customFormat="1" ht="15" hidden="1" customHeight="1" x14ac:dyDescent="0.3">
      <c r="A79" s="299"/>
      <c r="B79" s="123"/>
      <c r="C79" s="149">
        <f>'U.E. ALZIRA'!C36</f>
        <v>29</v>
      </c>
      <c r="D79" s="177">
        <f>'U.E. ALZIRA'!D36</f>
        <v>20</v>
      </c>
      <c r="E79" s="177">
        <f>'U.E. ALZIRA'!E36</f>
        <v>3</v>
      </c>
      <c r="F79" s="177">
        <f>'U.E. ALZIRA'!F36</f>
        <v>18</v>
      </c>
      <c r="G79" s="177">
        <f>'U.E. ALZIRA'!G36</f>
        <v>9</v>
      </c>
      <c r="H79" s="177">
        <f>'U.E. ALZIRA'!H36</f>
        <v>0</v>
      </c>
      <c r="I79" s="415">
        <f>'U.E. ALZIRA'!I36</f>
        <v>1539</v>
      </c>
      <c r="J79" s="177">
        <f>'U.E. ALZIRA'!J36</f>
        <v>53.068965517241381</v>
      </c>
      <c r="K79" s="177">
        <f>'U.E. ALZIRA'!K36</f>
        <v>50.294117647058826</v>
      </c>
      <c r="L79" s="177">
        <f>'U.E. ALZIRA'!L36</f>
        <v>34</v>
      </c>
      <c r="M79" s="177">
        <f>'U.E. ALZIRA'!M36</f>
        <v>31</v>
      </c>
      <c r="N79" s="177">
        <f>'U.E. ALZIRA'!N36</f>
        <v>0</v>
      </c>
      <c r="O79" s="177">
        <f>'U.E. ALZIRA'!O36</f>
        <v>0</v>
      </c>
      <c r="P79" s="177">
        <f>'U.E. ALZIRA'!P36</f>
        <v>0</v>
      </c>
      <c r="Q79" s="177">
        <f>'U.E. ALZIRA'!Q36</f>
        <v>0</v>
      </c>
      <c r="R79" s="173">
        <f>'U.E. ALZIRA'!R36</f>
        <v>2</v>
      </c>
      <c r="S79" s="174">
        <f>'U.E. ALZIRA'!S36</f>
        <v>0</v>
      </c>
      <c r="T79" s="106">
        <f>'U.E. ALZIRA'!T36</f>
        <v>0</v>
      </c>
      <c r="U79" s="106">
        <f>'U.E. ALZIRA'!U36</f>
        <v>0</v>
      </c>
      <c r="V79" s="176">
        <f>'U.E. ALZIRA'!V36</f>
        <v>3</v>
      </c>
      <c r="W79" s="111"/>
      <c r="X79" s="111"/>
      <c r="Y79" s="60"/>
      <c r="Z79" s="60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5"/>
      <c r="AX79" s="156"/>
      <c r="AY79" s="155"/>
      <c r="AZ79" s="159"/>
      <c r="BA79" s="159"/>
      <c r="BB79" s="155"/>
      <c r="BC79" s="155"/>
      <c r="BD79" s="155"/>
      <c r="BE79" s="155"/>
      <c r="BF79" s="155"/>
      <c r="BG79" s="155"/>
      <c r="BH79" s="155"/>
      <c r="BI79" s="154"/>
      <c r="BJ79" s="154"/>
      <c r="BK79" s="158"/>
      <c r="BL79" s="158"/>
      <c r="BM79" s="158"/>
      <c r="BN79" s="156"/>
      <c r="BO79" s="154"/>
      <c r="BP79" s="154"/>
      <c r="BQ79" s="154"/>
      <c r="BR79" s="154"/>
      <c r="BS79" s="154"/>
      <c r="BT79" s="157"/>
      <c r="BU79" s="155"/>
      <c r="BV79" s="151"/>
      <c r="BW79" s="151"/>
      <c r="BX79" s="151"/>
      <c r="BY79" s="151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171"/>
      <c r="FC79" s="60"/>
      <c r="FD79" s="99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s="55" customFormat="1" ht="15" hidden="1" customHeight="1" x14ac:dyDescent="0.3">
      <c r="A80" s="299"/>
      <c r="B80" s="123"/>
      <c r="C80" s="149">
        <f>'U.E. ALZIRA'!C37</f>
        <v>28</v>
      </c>
      <c r="D80" s="177">
        <f>'U.E. ALZIRA'!D37</f>
        <v>23</v>
      </c>
      <c r="E80" s="177">
        <f>'U.E. ALZIRA'!E37</f>
        <v>11</v>
      </c>
      <c r="F80" s="177">
        <f>'U.E. ALZIRA'!F37</f>
        <v>11</v>
      </c>
      <c r="G80" s="177">
        <f>'U.E. ALZIRA'!G37</f>
        <v>5</v>
      </c>
      <c r="H80" s="177">
        <f>'U.E. ALZIRA'!H37</f>
        <v>4</v>
      </c>
      <c r="I80" s="415">
        <f>'U.E. ALZIRA'!I37</f>
        <v>1983</v>
      </c>
      <c r="J80" s="177">
        <f>'U.E. ALZIRA'!J37</f>
        <v>70.821428571428569</v>
      </c>
      <c r="K80" s="177">
        <f>'U.E. ALZIRA'!K37</f>
        <v>64.803921568627445</v>
      </c>
      <c r="L80" s="177">
        <f>'U.E. ALZIRA'!L37</f>
        <v>34</v>
      </c>
      <c r="M80" s="177">
        <f>'U.E. ALZIRA'!M37</f>
        <v>29</v>
      </c>
      <c r="N80" s="177">
        <f>'U.E. ALZIRA'!N37</f>
        <v>4</v>
      </c>
      <c r="O80" s="177">
        <f>'U.E. ALZIRA'!O37</f>
        <v>0</v>
      </c>
      <c r="P80" s="177">
        <f>'U.E. ALZIRA'!P37</f>
        <v>0</v>
      </c>
      <c r="Q80" s="177">
        <f>'U.E. ALZIRA'!Q37</f>
        <v>4</v>
      </c>
      <c r="R80" s="173">
        <f>'U.E. ALZIRA'!R37</f>
        <v>10</v>
      </c>
      <c r="S80" s="174">
        <f>'U.E. ALZIRA'!S37</f>
        <v>0</v>
      </c>
      <c r="T80" s="106">
        <f>'U.E. ALZIRA'!T37</f>
        <v>1</v>
      </c>
      <c r="U80" s="106">
        <f>'U.E. ALZIRA'!U37</f>
        <v>1</v>
      </c>
      <c r="V80" s="176">
        <f>'U.E. ALZIRA'!V37</f>
        <v>2</v>
      </c>
      <c r="W80" s="111"/>
      <c r="X80" s="111"/>
      <c r="Y80" s="60"/>
      <c r="Z80" s="60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5"/>
      <c r="AX80" s="156"/>
      <c r="AY80" s="155"/>
      <c r="AZ80" s="159"/>
      <c r="BA80" s="159"/>
      <c r="BB80" s="155"/>
      <c r="BC80" s="155"/>
      <c r="BD80" s="155"/>
      <c r="BE80" s="155"/>
      <c r="BF80" s="155"/>
      <c r="BG80" s="155"/>
      <c r="BH80" s="155"/>
      <c r="BI80" s="154"/>
      <c r="BJ80" s="154"/>
      <c r="BK80" s="158"/>
      <c r="BL80" s="158"/>
      <c r="BM80" s="158"/>
      <c r="BN80" s="156"/>
      <c r="BO80" s="154"/>
      <c r="BP80" s="154"/>
      <c r="BQ80" s="154"/>
      <c r="BR80" s="154"/>
      <c r="BS80" s="154"/>
      <c r="BT80" s="157"/>
      <c r="BU80" s="155"/>
      <c r="BV80" s="151"/>
      <c r="BW80" s="151"/>
      <c r="BX80" s="151"/>
      <c r="BY80" s="151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171"/>
      <c r="FC80" s="60"/>
      <c r="FD80" s="99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s="90" customFormat="1" ht="15" hidden="1" customHeight="1" x14ac:dyDescent="0.3">
      <c r="A81" s="299"/>
      <c r="B81" s="123"/>
      <c r="C81" s="149">
        <f>'U.E. ALZIRA'!C38</f>
        <v>32</v>
      </c>
      <c r="D81" s="177">
        <f>'U.E. ALZIRA'!D38</f>
        <v>32</v>
      </c>
      <c r="E81" s="177">
        <f>'U.E. ALZIRA'!E38</f>
        <v>28</v>
      </c>
      <c r="F81" s="177">
        <f>'U.E. ALZIRA'!F38</f>
        <v>4</v>
      </c>
      <c r="G81" s="177">
        <f>'U.E. ALZIRA'!G38</f>
        <v>0</v>
      </c>
      <c r="H81" s="177">
        <f>'U.E. ALZIRA'!H38</f>
        <v>2</v>
      </c>
      <c r="I81" s="415">
        <f>'U.E. ALZIRA'!I38</f>
        <v>2816</v>
      </c>
      <c r="J81" s="177">
        <f>'U.E. ALZIRA'!J38</f>
        <v>88</v>
      </c>
      <c r="K81" s="177">
        <f>'U.E. ALZIRA'!K38</f>
        <v>92.026143790849673</v>
      </c>
      <c r="L81" s="177">
        <f>'U.E. ALZIRA'!L38</f>
        <v>34</v>
      </c>
      <c r="M81" s="177">
        <f>'U.E. ALZIRA'!M38</f>
        <v>32</v>
      </c>
      <c r="N81" s="177">
        <f>'U.E. ALZIRA'!N38</f>
        <v>1</v>
      </c>
      <c r="O81" s="177">
        <f>'U.E. ALZIRA'!O38</f>
        <v>0</v>
      </c>
      <c r="P81" s="177">
        <f>'U.E. ALZIRA'!P38</f>
        <v>0</v>
      </c>
      <c r="Q81" s="177">
        <f>'U.E. ALZIRA'!Q38</f>
        <v>1</v>
      </c>
      <c r="R81" s="173">
        <f>'U.E. ALZIRA'!R38</f>
        <v>9</v>
      </c>
      <c r="S81" s="174">
        <f>'U.E. ALZIRA'!S38</f>
        <v>0</v>
      </c>
      <c r="T81" s="106">
        <f>'U.E. ALZIRA'!T38</f>
        <v>0</v>
      </c>
      <c r="U81" s="106">
        <f>'U.E. ALZIRA'!U38</f>
        <v>0</v>
      </c>
      <c r="V81" s="176">
        <f>'U.E. ALZIRA'!V38</f>
        <v>6</v>
      </c>
      <c r="W81" s="134"/>
      <c r="X81" s="134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60"/>
      <c r="AX81" s="261"/>
      <c r="AY81" s="260"/>
      <c r="AZ81" s="262"/>
      <c r="BA81" s="262"/>
      <c r="BB81" s="260"/>
      <c r="BC81" s="260"/>
      <c r="BD81" s="260"/>
      <c r="BE81" s="260"/>
      <c r="BF81" s="260"/>
      <c r="BG81" s="260"/>
      <c r="BH81" s="260"/>
      <c r="BI81" s="259"/>
      <c r="BJ81" s="259"/>
      <c r="BK81" s="263"/>
      <c r="BL81" s="263"/>
      <c r="BM81" s="263"/>
      <c r="BN81" s="261"/>
      <c r="BO81" s="259"/>
      <c r="BP81" s="259"/>
      <c r="BQ81" s="259"/>
      <c r="BR81" s="259"/>
      <c r="BS81" s="259"/>
      <c r="BT81" s="264"/>
      <c r="BU81" s="260"/>
      <c r="BV81" s="152"/>
      <c r="BW81" s="152"/>
      <c r="BX81" s="152"/>
      <c r="BY81" s="152"/>
      <c r="FB81" s="135"/>
      <c r="FD81" s="102"/>
    </row>
    <row r="82" spans="1:256" s="55" customFormat="1" ht="15" hidden="1" customHeight="1" x14ac:dyDescent="0.3">
      <c r="A82" s="299"/>
      <c r="B82" s="123"/>
      <c r="C82" s="149">
        <f>'U.E. ALZIRA'!C39</f>
        <v>20</v>
      </c>
      <c r="D82" s="177">
        <f>'U.E. ALZIRA'!D39</f>
        <v>11</v>
      </c>
      <c r="E82" s="177">
        <f>'U.E. ALZIRA'!E39</f>
        <v>5</v>
      </c>
      <c r="F82" s="177">
        <f>'U.E. ALZIRA'!F39</f>
        <v>6</v>
      </c>
      <c r="G82" s="177">
        <f>'U.E. ALZIRA'!G39</f>
        <v>9</v>
      </c>
      <c r="H82" s="177">
        <f>'U.E. ALZIRA'!H39</f>
        <v>0</v>
      </c>
      <c r="I82" s="415">
        <f>'U.E. ALZIRA'!I39</f>
        <v>1068</v>
      </c>
      <c r="J82" s="177">
        <f>'U.E. ALZIRA'!J39</f>
        <v>53.4</v>
      </c>
      <c r="K82" s="177">
        <f>'U.E. ALZIRA'!K39</f>
        <v>34.901960784313722</v>
      </c>
      <c r="L82" s="177">
        <f>'U.E. ALZIRA'!L39</f>
        <v>34</v>
      </c>
      <c r="M82" s="177">
        <f>'U.E. ALZIRA'!M39</f>
        <v>27</v>
      </c>
      <c r="N82" s="177">
        <f>'U.E. ALZIRA'!N39</f>
        <v>5</v>
      </c>
      <c r="O82" s="177">
        <f>'U.E. ALZIRA'!O39</f>
        <v>5</v>
      </c>
      <c r="P82" s="177">
        <f>'U.E. ALZIRA'!P39</f>
        <v>0</v>
      </c>
      <c r="Q82" s="177">
        <f>'U.E. ALZIRA'!Q39</f>
        <v>0</v>
      </c>
      <c r="R82" s="173">
        <f>'U.E. ALZIRA'!R39</f>
        <v>2</v>
      </c>
      <c r="S82" s="174">
        <f>'U.E. ALZIRA'!S39</f>
        <v>0</v>
      </c>
      <c r="T82" s="106">
        <f>'U.E. ALZIRA'!T39</f>
        <v>0</v>
      </c>
      <c r="U82" s="106">
        <f>'U.E. ALZIRA'!U39</f>
        <v>0</v>
      </c>
      <c r="V82" s="176">
        <f>'U.E. ALZIRA'!V39</f>
        <v>1</v>
      </c>
      <c r="W82" s="111"/>
      <c r="X82" s="111"/>
      <c r="Y82" s="60"/>
      <c r="Z82" s="60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5"/>
      <c r="AX82" s="156"/>
      <c r="AY82" s="155"/>
      <c r="AZ82" s="159"/>
      <c r="BA82" s="159"/>
      <c r="BB82" s="155"/>
      <c r="BC82" s="155"/>
      <c r="BD82" s="155"/>
      <c r="BE82" s="155"/>
      <c r="BF82" s="155"/>
      <c r="BG82" s="155"/>
      <c r="BH82" s="155"/>
      <c r="BI82" s="154"/>
      <c r="BJ82" s="154"/>
      <c r="BK82" s="158"/>
      <c r="BL82" s="158"/>
      <c r="BM82" s="158"/>
      <c r="BN82" s="156"/>
      <c r="BO82" s="154"/>
      <c r="BP82" s="154"/>
      <c r="BQ82" s="154"/>
      <c r="BR82" s="154"/>
      <c r="BS82" s="154"/>
      <c r="BT82" s="157"/>
      <c r="BU82" s="155"/>
      <c r="BV82" s="151"/>
      <c r="BW82" s="151"/>
      <c r="BX82" s="151"/>
      <c r="BY82" s="151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171"/>
      <c r="FC82" s="60"/>
      <c r="FD82" s="99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s="55" customFormat="1" hidden="1" x14ac:dyDescent="0.25">
      <c r="A83" s="332"/>
      <c r="B83" s="123"/>
      <c r="C83" s="149">
        <f>'U.E. ALZIRA'!C40</f>
        <v>11</v>
      </c>
      <c r="D83" s="177">
        <f>'U.E. ALZIRA'!D40</f>
        <v>6</v>
      </c>
      <c r="E83" s="177">
        <f>'U.E. ALZIRA'!E40</f>
        <v>4</v>
      </c>
      <c r="F83" s="177">
        <f>'U.E. ALZIRA'!F40</f>
        <v>2</v>
      </c>
      <c r="G83" s="177">
        <f>'U.E. ALZIRA'!G40</f>
        <v>5</v>
      </c>
      <c r="H83" s="177">
        <f>'U.E. ALZIRA'!H40</f>
        <v>2</v>
      </c>
      <c r="I83" s="415">
        <f>'U.E. ALZIRA'!I40</f>
        <v>615</v>
      </c>
      <c r="J83" s="177">
        <f>'U.E. ALZIRA'!J40</f>
        <v>55.909090909090907</v>
      </c>
      <c r="K83" s="177">
        <f>'U.E. ALZIRA'!K40</f>
        <v>20.098039215686274</v>
      </c>
      <c r="L83" s="177">
        <f>'U.E. ALZIRA'!L40</f>
        <v>16</v>
      </c>
      <c r="M83" s="177">
        <f>'U.E. ALZIRA'!M40</f>
        <v>11</v>
      </c>
      <c r="N83" s="177">
        <f>'U.E. ALZIRA'!N40</f>
        <v>2</v>
      </c>
      <c r="O83" s="177">
        <f>'U.E. ALZIRA'!O40</f>
        <v>0</v>
      </c>
      <c r="P83" s="177">
        <f>'U.E. ALZIRA'!P40</f>
        <v>0</v>
      </c>
      <c r="Q83" s="177">
        <f>'U.E. ALZIRA'!Q40</f>
        <v>2</v>
      </c>
      <c r="R83" s="173">
        <f>'U.E. ALZIRA'!R40</f>
        <v>2</v>
      </c>
      <c r="S83" s="174">
        <f>'U.E. ALZIRA'!S40</f>
        <v>1</v>
      </c>
      <c r="T83" s="106">
        <f>'U.E. ALZIRA'!T40</f>
        <v>1</v>
      </c>
      <c r="U83" s="106">
        <f>'U.E. ALZIRA'!U40</f>
        <v>2</v>
      </c>
      <c r="V83" s="176">
        <f>'U.E. ALZIRA'!V40</f>
        <v>0</v>
      </c>
      <c r="W83" s="111"/>
      <c r="X83" s="111"/>
      <c r="Y83" s="60"/>
      <c r="Z83" s="60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171"/>
      <c r="FC83" s="60"/>
      <c r="FD83" s="99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s="55" customFormat="1" ht="15" hidden="1" customHeight="1" x14ac:dyDescent="0.3">
      <c r="A84" s="332"/>
      <c r="B84" s="123"/>
      <c r="C84" s="149">
        <f>'U.E. ALZIRA'!C41</f>
        <v>11</v>
      </c>
      <c r="D84" s="177">
        <f>'U.E. ALZIRA'!D41</f>
        <v>2</v>
      </c>
      <c r="E84" s="177">
        <f>'U.E. ALZIRA'!E41</f>
        <v>0</v>
      </c>
      <c r="F84" s="177">
        <f>'U.E. ALZIRA'!F41</f>
        <v>2</v>
      </c>
      <c r="G84" s="177">
        <f>'U.E. ALZIRA'!G41</f>
        <v>9</v>
      </c>
      <c r="H84" s="177">
        <f>'U.E. ALZIRA'!H41</f>
        <v>0</v>
      </c>
      <c r="I84" s="415">
        <f>'U.E. ALZIRA'!I41</f>
        <v>234</v>
      </c>
      <c r="J84" s="177">
        <f>'U.E. ALZIRA'!J41</f>
        <v>21.272727272727273</v>
      </c>
      <c r="K84" s="177">
        <f>'U.E. ALZIRA'!K41</f>
        <v>7.6470588235294121</v>
      </c>
      <c r="L84" s="177">
        <f>'U.E. ALZIRA'!L41</f>
        <v>18</v>
      </c>
      <c r="M84" s="177">
        <f>'U.E. ALZIRA'!M41</f>
        <v>14</v>
      </c>
      <c r="N84" s="177">
        <f>'U.E. ALZIRA'!N41</f>
        <v>4</v>
      </c>
      <c r="O84" s="177">
        <f>'U.E. ALZIRA'!O41</f>
        <v>4</v>
      </c>
      <c r="P84" s="177">
        <f>'U.E. ALZIRA'!P41</f>
        <v>0</v>
      </c>
      <c r="Q84" s="177">
        <f>'U.E. ALZIRA'!Q41</f>
        <v>0</v>
      </c>
      <c r="R84" s="173">
        <f>'U.E. ALZIRA'!R41</f>
        <v>0</v>
      </c>
      <c r="S84" s="174">
        <f>'U.E. ALZIRA'!S41</f>
        <v>0</v>
      </c>
      <c r="T84" s="106">
        <f>'U.E. ALZIRA'!T41</f>
        <v>0</v>
      </c>
      <c r="U84" s="106">
        <f>'U.E. ALZIRA'!U41</f>
        <v>0</v>
      </c>
      <c r="V84" s="176">
        <f>'U.E. ALZIRA'!V41</f>
        <v>0</v>
      </c>
      <c r="W84" s="111"/>
      <c r="X84" s="111"/>
      <c r="Y84" s="60"/>
      <c r="Z84" s="60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1"/>
      <c r="BW84" s="151"/>
      <c r="BX84" s="151"/>
      <c r="BY84" s="151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171"/>
      <c r="FC84" s="60"/>
      <c r="FD84" s="99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60"/>
      <c r="HN84" s="60"/>
      <c r="HO84" s="60"/>
      <c r="HP84" s="60"/>
      <c r="HQ84" s="60"/>
      <c r="HR84" s="60"/>
      <c r="HS84" s="60"/>
      <c r="HT84" s="60"/>
      <c r="HU84" s="60"/>
      <c r="HV84" s="60"/>
      <c r="HW84" s="60"/>
      <c r="HX84" s="60"/>
      <c r="HY84" s="60"/>
      <c r="HZ84" s="60"/>
      <c r="IA84" s="60"/>
      <c r="IB84" s="60"/>
      <c r="IC84" s="60"/>
      <c r="ID84" s="60"/>
      <c r="IE84" s="60"/>
      <c r="IF84" s="60"/>
      <c r="IG84" s="60"/>
      <c r="IH84" s="60"/>
      <c r="II84" s="60"/>
      <c r="IJ84" s="60"/>
      <c r="IK84" s="60"/>
      <c r="IL84" s="60"/>
      <c r="IM84" s="60"/>
      <c r="IN84" s="60"/>
      <c r="IO84" s="60"/>
      <c r="IP84" s="60"/>
      <c r="IQ84" s="60"/>
      <c r="IR84" s="60"/>
      <c r="IS84" s="60"/>
      <c r="IT84" s="60"/>
      <c r="IU84" s="60"/>
      <c r="IV84" s="60"/>
    </row>
    <row r="85" spans="1:256" s="55" customFormat="1" ht="15" hidden="1" customHeight="1" x14ac:dyDescent="0.3">
      <c r="A85" s="332"/>
      <c r="B85" s="123"/>
      <c r="C85" s="149">
        <f>'U.E. ALZIRA'!C66</f>
        <v>7</v>
      </c>
      <c r="D85" s="177">
        <f>'U.E. ALZIRA'!D66</f>
        <v>5</v>
      </c>
      <c r="E85" s="177">
        <f>'U.E. ALZIRA'!E66</f>
        <v>4</v>
      </c>
      <c r="F85" s="177">
        <f>'U.E. ALZIRA'!F66</f>
        <v>1</v>
      </c>
      <c r="G85" s="177">
        <f>'U.E. ALZIRA'!G66</f>
        <v>2</v>
      </c>
      <c r="H85" s="177">
        <f>'U.E. ALZIRA'!H66</f>
        <v>0</v>
      </c>
      <c r="I85" s="415">
        <f>'U.E. ALZIRA'!I66</f>
        <v>436</v>
      </c>
      <c r="J85" s="177">
        <f>'U.E. ALZIRA'!J66</f>
        <v>62.285714285714285</v>
      </c>
      <c r="K85" s="177">
        <f>'U.E. ALZIRA'!K66</f>
        <v>14.248366013071895</v>
      </c>
      <c r="L85" s="177">
        <f>'U.E. ALZIRA'!L66</f>
        <v>17</v>
      </c>
      <c r="M85" s="177">
        <f>'U.E. ALZIRA'!M66</f>
        <v>11</v>
      </c>
      <c r="N85" s="177">
        <f>'U.E. ALZIRA'!N66</f>
        <v>6</v>
      </c>
      <c r="O85" s="177">
        <f>'U.E. ALZIRA'!O66</f>
        <v>6</v>
      </c>
      <c r="P85" s="177">
        <f>'U.E. ALZIRA'!P66</f>
        <v>0</v>
      </c>
      <c r="Q85" s="177">
        <f>'U.E. ALZIRA'!Q66</f>
        <v>0</v>
      </c>
      <c r="R85" s="173">
        <f>'U.E. ALZIRA'!R66</f>
        <v>0</v>
      </c>
      <c r="S85" s="174">
        <f>'U.E. ALZIRA'!S66</f>
        <v>0</v>
      </c>
      <c r="T85" s="106">
        <f>'U.E. ALZIRA'!T66</f>
        <v>0</v>
      </c>
      <c r="U85" s="106">
        <f>'U.E. ALZIRA'!U66</f>
        <v>0</v>
      </c>
      <c r="V85" s="176">
        <f>'U.E. ALZIRA'!V66</f>
        <v>1</v>
      </c>
      <c r="W85" s="111"/>
      <c r="X85" s="111"/>
      <c r="Y85" s="60"/>
      <c r="Z85" s="60"/>
      <c r="AA85" s="154"/>
      <c r="AB85" s="154"/>
      <c r="AC85" s="154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4"/>
      <c r="AO85" s="154"/>
      <c r="AP85" s="154"/>
      <c r="AQ85" s="157"/>
      <c r="AR85" s="157"/>
      <c r="AS85" s="157"/>
      <c r="AT85" s="154"/>
      <c r="AU85" s="157"/>
      <c r="AV85" s="154"/>
      <c r="AW85" s="155"/>
      <c r="AX85" s="156"/>
      <c r="AY85" s="155"/>
      <c r="AZ85" s="157"/>
      <c r="BA85" s="157"/>
      <c r="BB85" s="155"/>
      <c r="BC85" s="155"/>
      <c r="BD85" s="155"/>
      <c r="BE85" s="155"/>
      <c r="BF85" s="155"/>
      <c r="BG85" s="155"/>
      <c r="BH85" s="155"/>
      <c r="BI85" s="154"/>
      <c r="BJ85" s="154"/>
      <c r="BK85" s="158"/>
      <c r="BL85" s="158"/>
      <c r="BM85" s="158"/>
      <c r="BN85" s="156"/>
      <c r="BO85" s="154"/>
      <c r="BP85" s="154"/>
      <c r="BQ85" s="154"/>
      <c r="BR85" s="154"/>
      <c r="BS85" s="154"/>
      <c r="BT85" s="157"/>
      <c r="BU85" s="155"/>
      <c r="BV85" s="151"/>
      <c r="BW85" s="151"/>
      <c r="BX85" s="151"/>
      <c r="BY85" s="151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171"/>
      <c r="FC85" s="60"/>
      <c r="FD85" s="99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</row>
    <row r="86" spans="1:256" s="55" customFormat="1" hidden="1" x14ac:dyDescent="0.25">
      <c r="A86" s="332"/>
      <c r="B86" s="357"/>
      <c r="C86" s="149">
        <f>'U.E. ALZIRA'!C67</f>
        <v>0</v>
      </c>
      <c r="D86" s="177">
        <f>'U.E. ALZIRA'!D67</f>
        <v>0</v>
      </c>
      <c r="E86" s="177">
        <f>'U.E. ALZIRA'!E67</f>
        <v>0</v>
      </c>
      <c r="F86" s="177">
        <f>'U.E. ALZIRA'!F67</f>
        <v>0</v>
      </c>
      <c r="G86" s="177">
        <f>'U.E. ALZIRA'!G67</f>
        <v>0</v>
      </c>
      <c r="H86" s="177">
        <f>'U.E. ALZIRA'!H67</f>
        <v>0</v>
      </c>
      <c r="I86" s="415">
        <f>'U.E. ALZIRA'!I67</f>
        <v>0</v>
      </c>
      <c r="J86" s="177" t="e">
        <f>'U.E. ALZIRA'!J67</f>
        <v>#DIV/0!</v>
      </c>
      <c r="K86" s="177">
        <f>'U.E. ALZIRA'!K67</f>
        <v>0</v>
      </c>
      <c r="L86" s="177">
        <f>'U.E. ALZIRA'!L67</f>
        <v>34</v>
      </c>
      <c r="M86" s="177">
        <f>'U.E. ALZIRA'!M67</f>
        <v>0</v>
      </c>
      <c r="N86" s="177">
        <f>'U.E. ALZIRA'!N67</f>
        <v>0</v>
      </c>
      <c r="O86" s="177">
        <f>'U.E. ALZIRA'!O67</f>
        <v>0</v>
      </c>
      <c r="P86" s="177">
        <f>'U.E. ALZIRA'!P67</f>
        <v>0</v>
      </c>
      <c r="Q86" s="177">
        <f>'U.E. ALZIRA'!Q67</f>
        <v>0</v>
      </c>
      <c r="R86" s="173">
        <f>'U.E. ALZIRA'!R67</f>
        <v>0</v>
      </c>
      <c r="S86" s="174">
        <f>'U.E. ALZIRA'!S67</f>
        <v>0</v>
      </c>
      <c r="T86" s="106">
        <f>'U.E. ALZIRA'!T67</f>
        <v>0</v>
      </c>
      <c r="U86" s="106">
        <f>'U.E. ALZIRA'!U67</f>
        <v>0</v>
      </c>
      <c r="V86" s="176">
        <f>'U.E. ALZIRA'!V67</f>
        <v>0</v>
      </c>
      <c r="W86" s="134"/>
      <c r="X86" s="111"/>
      <c r="Y86" s="60"/>
      <c r="Z86" s="60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171"/>
      <c r="FC86" s="60"/>
      <c r="FD86" s="99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</row>
    <row r="87" spans="1:256" s="55" customFormat="1" ht="15" hidden="1" customHeight="1" x14ac:dyDescent="0.3">
      <c r="A87" s="332"/>
      <c r="B87" s="142"/>
      <c r="C87" s="149">
        <f>'U.E. ALZIRA'!C68</f>
        <v>0</v>
      </c>
      <c r="D87" s="177">
        <f>'U.E. ALZIRA'!D68</f>
        <v>0</v>
      </c>
      <c r="E87" s="177">
        <f>'U.E. ALZIRA'!E68</f>
        <v>0</v>
      </c>
      <c r="F87" s="177">
        <f>'U.E. ALZIRA'!F68</f>
        <v>0</v>
      </c>
      <c r="G87" s="177">
        <f>'U.E. ALZIRA'!G68</f>
        <v>0</v>
      </c>
      <c r="H87" s="177">
        <f>'U.E. ALZIRA'!H68</f>
        <v>0</v>
      </c>
      <c r="I87" s="415">
        <f>'U.E. ALZIRA'!I68</f>
        <v>0</v>
      </c>
      <c r="J87" s="177" t="e">
        <f>'U.E. ALZIRA'!J68</f>
        <v>#DIV/0!</v>
      </c>
      <c r="K87" s="177">
        <f>'U.E. ALZIRA'!K68</f>
        <v>0</v>
      </c>
      <c r="L87" s="177">
        <f>'U.E. ALZIRA'!L68</f>
        <v>34</v>
      </c>
      <c r="M87" s="177">
        <f>'U.E. ALZIRA'!M68</f>
        <v>0</v>
      </c>
      <c r="N87" s="177">
        <f>'U.E. ALZIRA'!N68</f>
        <v>0</v>
      </c>
      <c r="O87" s="177">
        <f>'U.E. ALZIRA'!O68</f>
        <v>0</v>
      </c>
      <c r="P87" s="177">
        <f>'U.E. ALZIRA'!P68</f>
        <v>0</v>
      </c>
      <c r="Q87" s="177">
        <f>'U.E. ALZIRA'!Q68</f>
        <v>0</v>
      </c>
      <c r="R87" s="173">
        <f>'U.E. ALZIRA'!R68</f>
        <v>0</v>
      </c>
      <c r="S87" s="174">
        <f>'U.E. ALZIRA'!S68</f>
        <v>0</v>
      </c>
      <c r="T87" s="106">
        <f>'U.E. ALZIRA'!T68</f>
        <v>0</v>
      </c>
      <c r="U87" s="106">
        <f>'U.E. ALZIRA'!U68</f>
        <v>0</v>
      </c>
      <c r="V87" s="176">
        <f>'U.E. ALZIRA'!V68</f>
        <v>0</v>
      </c>
      <c r="W87" s="111"/>
      <c r="X87" s="111"/>
      <c r="Y87" s="60"/>
      <c r="Z87" s="60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1"/>
      <c r="BW87" s="151"/>
      <c r="BX87" s="151"/>
      <c r="BY87" s="151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171"/>
      <c r="FC87" s="60"/>
      <c r="FD87" s="99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</row>
    <row r="88" spans="1:256" s="55" customFormat="1" ht="15" hidden="1" customHeight="1" x14ac:dyDescent="0.3">
      <c r="A88" s="332"/>
      <c r="B88" s="142"/>
      <c r="C88" s="149">
        <f>'U.E. ALZIRA'!C69</f>
        <v>0</v>
      </c>
      <c r="D88" s="177">
        <f>'U.E. ALZIRA'!D69</f>
        <v>0</v>
      </c>
      <c r="E88" s="177">
        <f>'U.E. ALZIRA'!E69</f>
        <v>0</v>
      </c>
      <c r="F88" s="177">
        <f>'U.E. ALZIRA'!F69</f>
        <v>0</v>
      </c>
      <c r="G88" s="177">
        <f>'U.E. ALZIRA'!G69</f>
        <v>0</v>
      </c>
      <c r="H88" s="177">
        <f>'U.E. ALZIRA'!H69</f>
        <v>0</v>
      </c>
      <c r="I88" s="415">
        <f>'U.E. ALZIRA'!I69</f>
        <v>0</v>
      </c>
      <c r="J88" s="177" t="e">
        <f>'U.E. ALZIRA'!J69</f>
        <v>#DIV/0!</v>
      </c>
      <c r="K88" s="177">
        <f>'U.E. ALZIRA'!K69</f>
        <v>0</v>
      </c>
      <c r="L88" s="177">
        <f>'U.E. ALZIRA'!L69</f>
        <v>34</v>
      </c>
      <c r="M88" s="177">
        <f>'U.E. ALZIRA'!M69</f>
        <v>0</v>
      </c>
      <c r="N88" s="177">
        <f>'U.E. ALZIRA'!N69</f>
        <v>0</v>
      </c>
      <c r="O88" s="177">
        <f>'U.E. ALZIRA'!O69</f>
        <v>0</v>
      </c>
      <c r="P88" s="177">
        <f>'U.E. ALZIRA'!P69</f>
        <v>0</v>
      </c>
      <c r="Q88" s="177">
        <f>'U.E. ALZIRA'!Q69</f>
        <v>0</v>
      </c>
      <c r="R88" s="173">
        <f>'U.E. ALZIRA'!R69</f>
        <v>0</v>
      </c>
      <c r="S88" s="174">
        <f>'U.E. ALZIRA'!S69</f>
        <v>0</v>
      </c>
      <c r="T88" s="106">
        <f>'U.E. ALZIRA'!T69</f>
        <v>0</v>
      </c>
      <c r="U88" s="106">
        <f>'U.E. ALZIRA'!U69</f>
        <v>0</v>
      </c>
      <c r="V88" s="176">
        <f>'U.E. ALZIRA'!V69</f>
        <v>0</v>
      </c>
      <c r="W88" s="111"/>
      <c r="X88" s="111"/>
      <c r="Y88" s="60"/>
      <c r="Z88" s="60"/>
      <c r="AA88" s="154"/>
      <c r="AB88" s="154"/>
      <c r="AC88" s="154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4"/>
      <c r="AO88" s="154"/>
      <c r="AP88" s="154"/>
      <c r="AQ88" s="157"/>
      <c r="AR88" s="157"/>
      <c r="AS88" s="157"/>
      <c r="AT88" s="154"/>
      <c r="AU88" s="157"/>
      <c r="AV88" s="154"/>
      <c r="AW88" s="155"/>
      <c r="AX88" s="156"/>
      <c r="AY88" s="155"/>
      <c r="AZ88" s="157"/>
      <c r="BA88" s="157"/>
      <c r="BB88" s="155"/>
      <c r="BC88" s="155"/>
      <c r="BD88" s="155"/>
      <c r="BE88" s="155"/>
      <c r="BF88" s="155"/>
      <c r="BG88" s="155"/>
      <c r="BH88" s="155"/>
      <c r="BI88" s="154"/>
      <c r="BJ88" s="154"/>
      <c r="BK88" s="158"/>
      <c r="BL88" s="158"/>
      <c r="BM88" s="158"/>
      <c r="BN88" s="156"/>
      <c r="BO88" s="154"/>
      <c r="BP88" s="154"/>
      <c r="BQ88" s="154"/>
      <c r="BR88" s="154"/>
      <c r="BS88" s="154"/>
      <c r="BT88" s="157"/>
      <c r="BU88" s="155"/>
      <c r="BV88" s="151"/>
      <c r="BW88" s="151"/>
      <c r="BX88" s="151"/>
      <c r="BY88" s="151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171"/>
      <c r="FC88" s="60"/>
      <c r="FD88" s="99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</row>
    <row r="89" spans="1:256" hidden="1" x14ac:dyDescent="0.25">
      <c r="A89" s="332"/>
      <c r="B89" s="142"/>
      <c r="C89" s="149">
        <f>'U.E. ALZIRA'!C70</f>
        <v>0</v>
      </c>
      <c r="D89" s="177">
        <f>'U.E. ALZIRA'!D70</f>
        <v>0</v>
      </c>
      <c r="E89" s="177">
        <f>'U.E. ALZIRA'!E70</f>
        <v>0</v>
      </c>
      <c r="F89" s="177">
        <f>'U.E. ALZIRA'!F70</f>
        <v>0</v>
      </c>
      <c r="G89" s="177">
        <f>'U.E. ALZIRA'!G70</f>
        <v>0</v>
      </c>
      <c r="H89" s="177">
        <f>'U.E. ALZIRA'!H70</f>
        <v>0</v>
      </c>
      <c r="I89" s="415">
        <f>'U.E. ALZIRA'!I70</f>
        <v>0</v>
      </c>
      <c r="J89" s="177" t="e">
        <f>'U.E. ALZIRA'!J70</f>
        <v>#DIV/0!</v>
      </c>
      <c r="K89" s="177">
        <f>'U.E. ALZIRA'!K70</f>
        <v>0</v>
      </c>
      <c r="L89" s="177">
        <f>'U.E. ALZIRA'!L70</f>
        <v>34</v>
      </c>
      <c r="M89" s="177">
        <f>'U.E. ALZIRA'!M70</f>
        <v>0</v>
      </c>
      <c r="N89" s="177">
        <f>'U.E. ALZIRA'!N70</f>
        <v>0</v>
      </c>
      <c r="O89" s="177">
        <f>'U.E. ALZIRA'!O70</f>
        <v>0</v>
      </c>
      <c r="P89" s="177">
        <f>'U.E. ALZIRA'!P70</f>
        <v>0</v>
      </c>
      <c r="Q89" s="177">
        <f>'U.E. ALZIRA'!Q70</f>
        <v>0</v>
      </c>
      <c r="R89" s="173">
        <f>'U.E. ALZIRA'!R70</f>
        <v>0</v>
      </c>
      <c r="S89" s="174">
        <f>'U.E. ALZIRA'!S70</f>
        <v>0</v>
      </c>
      <c r="T89" s="106">
        <f>'U.E. ALZIRA'!T70</f>
        <v>0</v>
      </c>
      <c r="U89" s="106">
        <f>'U.E. ALZIRA'!U70</f>
        <v>0</v>
      </c>
      <c r="V89" s="176">
        <f>'U.E. ALZIRA'!V70</f>
        <v>0</v>
      </c>
      <c r="W89" s="111"/>
      <c r="X89" s="111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171"/>
      <c r="FC89" s="60"/>
      <c r="FD89" s="99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172"/>
      <c r="GZ89" s="172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172"/>
      <c r="IS89" s="60"/>
      <c r="IT89" s="172"/>
      <c r="IU89" s="172"/>
      <c r="IV89" s="172"/>
    </row>
    <row r="90" spans="1:256" s="55" customFormat="1" hidden="1" x14ac:dyDescent="0.25">
      <c r="A90" s="332"/>
      <c r="B90" s="355"/>
      <c r="C90" s="149">
        <f>'U.E. ALZIRA'!C71</f>
        <v>0</v>
      </c>
      <c r="D90" s="177">
        <f>'U.E. ALZIRA'!D71</f>
        <v>0</v>
      </c>
      <c r="E90" s="177">
        <f>'U.E. ALZIRA'!E71</f>
        <v>0</v>
      </c>
      <c r="F90" s="177">
        <f>'U.E. ALZIRA'!F71</f>
        <v>0</v>
      </c>
      <c r="G90" s="177">
        <f>'U.E. ALZIRA'!G71</f>
        <v>0</v>
      </c>
      <c r="H90" s="177">
        <f>'U.E. ALZIRA'!H71</f>
        <v>0</v>
      </c>
      <c r="I90" s="415">
        <f>'U.E. ALZIRA'!I71</f>
        <v>0</v>
      </c>
      <c r="J90" s="177" t="e">
        <f>'U.E. ALZIRA'!J71</f>
        <v>#DIV/0!</v>
      </c>
      <c r="K90" s="177">
        <f>'U.E. ALZIRA'!K71</f>
        <v>0</v>
      </c>
      <c r="L90" s="177">
        <f>'U.E. ALZIRA'!L71</f>
        <v>34</v>
      </c>
      <c r="M90" s="177">
        <f>'U.E. ALZIRA'!M71</f>
        <v>0</v>
      </c>
      <c r="N90" s="177">
        <f>'U.E. ALZIRA'!N71</f>
        <v>0</v>
      </c>
      <c r="O90" s="177">
        <f>'U.E. ALZIRA'!O71</f>
        <v>0</v>
      </c>
      <c r="P90" s="177">
        <f>'U.E. ALZIRA'!P71</f>
        <v>0</v>
      </c>
      <c r="Q90" s="177">
        <f>'U.E. ALZIRA'!Q71</f>
        <v>0</v>
      </c>
      <c r="R90" s="173">
        <f>'U.E. ALZIRA'!R71</f>
        <v>0</v>
      </c>
      <c r="S90" s="174">
        <f>'U.E. ALZIRA'!S71</f>
        <v>0</v>
      </c>
      <c r="T90" s="106">
        <f>'U.E. ALZIRA'!T71</f>
        <v>0</v>
      </c>
      <c r="U90" s="106">
        <f>'U.E. ALZIRA'!U71</f>
        <v>0</v>
      </c>
      <c r="V90" s="176">
        <f>'U.E. ALZIRA'!V71</f>
        <v>0</v>
      </c>
      <c r="W90" s="111"/>
      <c r="X90" s="111"/>
      <c r="Y90" s="60"/>
      <c r="Z90" s="60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171"/>
      <c r="FC90" s="60"/>
      <c r="FD90" s="99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</row>
    <row r="91" spans="1:256" s="55" customFormat="1" ht="15" hidden="1" customHeight="1" x14ac:dyDescent="0.3">
      <c r="A91" s="332"/>
      <c r="B91" s="142"/>
      <c r="C91" s="149">
        <f>'U.E. ALZIRA'!C72</f>
        <v>0</v>
      </c>
      <c r="D91" s="177">
        <f>'U.E. ALZIRA'!D72</f>
        <v>0</v>
      </c>
      <c r="E91" s="177">
        <f>'U.E. ALZIRA'!E72</f>
        <v>0</v>
      </c>
      <c r="F91" s="177">
        <f>'U.E. ALZIRA'!F72</f>
        <v>0</v>
      </c>
      <c r="G91" s="177">
        <f>'U.E. ALZIRA'!G72</f>
        <v>0</v>
      </c>
      <c r="H91" s="177">
        <f>'U.E. ALZIRA'!H72</f>
        <v>0</v>
      </c>
      <c r="I91" s="415">
        <f>'U.E. ALZIRA'!I72</f>
        <v>0</v>
      </c>
      <c r="J91" s="177" t="e">
        <f>'U.E. ALZIRA'!J72</f>
        <v>#DIV/0!</v>
      </c>
      <c r="K91" s="177">
        <f>'U.E. ALZIRA'!K72</f>
        <v>0</v>
      </c>
      <c r="L91" s="177">
        <f>'U.E. ALZIRA'!L72</f>
        <v>34</v>
      </c>
      <c r="M91" s="177">
        <f>'U.E. ALZIRA'!M72</f>
        <v>0</v>
      </c>
      <c r="N91" s="177">
        <f>'U.E. ALZIRA'!N72</f>
        <v>0</v>
      </c>
      <c r="O91" s="177">
        <f>'U.E. ALZIRA'!O72</f>
        <v>0</v>
      </c>
      <c r="P91" s="177">
        <f>'U.E. ALZIRA'!P72</f>
        <v>0</v>
      </c>
      <c r="Q91" s="177">
        <f>'U.E. ALZIRA'!Q72</f>
        <v>0</v>
      </c>
      <c r="R91" s="173">
        <f>'U.E. ALZIRA'!R72</f>
        <v>0</v>
      </c>
      <c r="S91" s="174">
        <f>'U.E. ALZIRA'!S72</f>
        <v>0</v>
      </c>
      <c r="T91" s="106">
        <f>'U.E. ALZIRA'!T72</f>
        <v>0</v>
      </c>
      <c r="U91" s="106">
        <f>'U.E. ALZIRA'!U72</f>
        <v>0</v>
      </c>
      <c r="V91" s="176">
        <f>'U.E. ALZIRA'!V72</f>
        <v>0</v>
      </c>
      <c r="W91" s="111"/>
      <c r="X91" s="111"/>
      <c r="Y91" s="60"/>
      <c r="Z91" s="60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1"/>
      <c r="BW91" s="151"/>
      <c r="BX91" s="151"/>
      <c r="BY91" s="151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171"/>
      <c r="FC91" s="60"/>
      <c r="FD91" s="99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</row>
    <row r="92" spans="1:256" s="55" customFormat="1" ht="15" hidden="1" customHeight="1" x14ac:dyDescent="0.3">
      <c r="A92" s="332"/>
      <c r="B92" s="123"/>
      <c r="C92" s="149">
        <f>'U.E. ALZIRA'!C73</f>
        <v>0</v>
      </c>
      <c r="D92" s="177">
        <f>'U.E. ALZIRA'!D73</f>
        <v>0</v>
      </c>
      <c r="E92" s="177">
        <f>'U.E. ALZIRA'!E73</f>
        <v>0</v>
      </c>
      <c r="F92" s="177">
        <f>'U.E. ALZIRA'!F73</f>
        <v>0</v>
      </c>
      <c r="G92" s="177">
        <f>'U.E. ALZIRA'!G73</f>
        <v>0</v>
      </c>
      <c r="H92" s="177">
        <f>'U.E. ALZIRA'!H73</f>
        <v>0</v>
      </c>
      <c r="I92" s="415">
        <f>'U.E. ALZIRA'!I73</f>
        <v>0</v>
      </c>
      <c r="J92" s="177" t="e">
        <f>'U.E. ALZIRA'!J73</f>
        <v>#DIV/0!</v>
      </c>
      <c r="K92" s="177">
        <f>'U.E. ALZIRA'!K73</f>
        <v>0</v>
      </c>
      <c r="L92" s="177">
        <f>'U.E. ALZIRA'!L73</f>
        <v>34</v>
      </c>
      <c r="M92" s="177">
        <f>'U.E. ALZIRA'!M73</f>
        <v>0</v>
      </c>
      <c r="N92" s="177">
        <f>'U.E. ALZIRA'!N73</f>
        <v>0</v>
      </c>
      <c r="O92" s="177">
        <f>'U.E. ALZIRA'!O73</f>
        <v>0</v>
      </c>
      <c r="P92" s="177">
        <f>'U.E. ALZIRA'!P73</f>
        <v>0</v>
      </c>
      <c r="Q92" s="177">
        <f>'U.E. ALZIRA'!Q73</f>
        <v>0</v>
      </c>
      <c r="R92" s="173">
        <f>'U.E. ALZIRA'!R73</f>
        <v>0</v>
      </c>
      <c r="S92" s="174">
        <f>'U.E. ALZIRA'!S73</f>
        <v>0</v>
      </c>
      <c r="T92" s="106">
        <f>'U.E. ALZIRA'!T73</f>
        <v>0</v>
      </c>
      <c r="U92" s="106">
        <f>'U.E. ALZIRA'!U73</f>
        <v>0</v>
      </c>
      <c r="V92" s="176">
        <f>'U.E. ALZIRA'!V73</f>
        <v>0</v>
      </c>
      <c r="W92" s="111"/>
      <c r="X92" s="111"/>
      <c r="Y92" s="60"/>
      <c r="Z92" s="60"/>
      <c r="AA92" s="154"/>
      <c r="AB92" s="154"/>
      <c r="AC92" s="154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4"/>
      <c r="AO92" s="154"/>
      <c r="AP92" s="154"/>
      <c r="AQ92" s="157"/>
      <c r="AR92" s="157"/>
      <c r="AS92" s="157"/>
      <c r="AT92" s="154"/>
      <c r="AU92" s="157"/>
      <c r="AV92" s="154"/>
      <c r="AW92" s="155"/>
      <c r="AX92" s="156"/>
      <c r="AY92" s="155"/>
      <c r="AZ92" s="157"/>
      <c r="BA92" s="157"/>
      <c r="BB92" s="155"/>
      <c r="BC92" s="155"/>
      <c r="BD92" s="155"/>
      <c r="BE92" s="155"/>
      <c r="BF92" s="155"/>
      <c r="BG92" s="155"/>
      <c r="BH92" s="155"/>
      <c r="BI92" s="154"/>
      <c r="BJ92" s="154"/>
      <c r="BK92" s="158"/>
      <c r="BL92" s="158"/>
      <c r="BM92" s="158"/>
      <c r="BN92" s="156"/>
      <c r="BO92" s="154"/>
      <c r="BP92" s="154"/>
      <c r="BQ92" s="154"/>
      <c r="BR92" s="154"/>
      <c r="BS92" s="154"/>
      <c r="BT92" s="157"/>
      <c r="BU92" s="155"/>
      <c r="BV92" s="151"/>
      <c r="BW92" s="151"/>
      <c r="BX92" s="151"/>
      <c r="BY92" s="151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171"/>
      <c r="FC92" s="60"/>
      <c r="FD92" s="99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</row>
    <row r="93" spans="1:256" s="55" customFormat="1" hidden="1" x14ac:dyDescent="0.25">
      <c r="A93" s="332"/>
      <c r="B93" s="355"/>
      <c r="C93" s="149">
        <f>'U.E. ALZIRA'!C74</f>
        <v>0</v>
      </c>
      <c r="D93" s="177">
        <f>'U.E. ALZIRA'!D74</f>
        <v>0</v>
      </c>
      <c r="E93" s="177">
        <f>'U.E. ALZIRA'!E74</f>
        <v>0</v>
      </c>
      <c r="F93" s="177">
        <f>'U.E. ALZIRA'!F74</f>
        <v>0</v>
      </c>
      <c r="G93" s="177">
        <f>'U.E. ALZIRA'!G74</f>
        <v>0</v>
      </c>
      <c r="H93" s="177">
        <f>'U.E. ALZIRA'!H74</f>
        <v>0</v>
      </c>
      <c r="I93" s="415">
        <f>'U.E. ALZIRA'!I74</f>
        <v>0</v>
      </c>
      <c r="J93" s="177" t="e">
        <f>'U.E. ALZIRA'!J74</f>
        <v>#DIV/0!</v>
      </c>
      <c r="K93" s="177">
        <f>'U.E. ALZIRA'!K74</f>
        <v>0</v>
      </c>
      <c r="L93" s="177">
        <f>'U.E. ALZIRA'!L74</f>
        <v>34</v>
      </c>
      <c r="M93" s="177">
        <f>'U.E. ALZIRA'!M74</f>
        <v>0</v>
      </c>
      <c r="N93" s="177">
        <f>'U.E. ALZIRA'!N74</f>
        <v>0</v>
      </c>
      <c r="O93" s="177">
        <f>'U.E. ALZIRA'!O74</f>
        <v>0</v>
      </c>
      <c r="P93" s="177">
        <f>'U.E. ALZIRA'!P74</f>
        <v>0</v>
      </c>
      <c r="Q93" s="177">
        <f>'U.E. ALZIRA'!Q74</f>
        <v>0</v>
      </c>
      <c r="R93" s="173">
        <f>'U.E. ALZIRA'!R74</f>
        <v>0</v>
      </c>
      <c r="S93" s="174">
        <f>'U.E. ALZIRA'!S74</f>
        <v>0</v>
      </c>
      <c r="T93" s="106">
        <f>'U.E. ALZIRA'!T74</f>
        <v>0</v>
      </c>
      <c r="U93" s="106">
        <f>'U.E. ALZIRA'!U74</f>
        <v>0</v>
      </c>
      <c r="V93" s="176">
        <f>'U.E. ALZIRA'!V74</f>
        <v>0</v>
      </c>
      <c r="W93" s="111"/>
      <c r="X93" s="111"/>
      <c r="Y93" s="60"/>
      <c r="Z93" s="60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171"/>
      <c r="FC93" s="60"/>
      <c r="FD93" s="99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</row>
    <row r="94" spans="1:256" s="55" customFormat="1" ht="15" hidden="1" customHeight="1" x14ac:dyDescent="0.3">
      <c r="A94" s="332"/>
      <c r="B94" s="142"/>
      <c r="C94" s="149">
        <f>'U.E. ALZIRA'!C75</f>
        <v>0</v>
      </c>
      <c r="D94" s="177">
        <f>'U.E. ALZIRA'!D75</f>
        <v>0</v>
      </c>
      <c r="E94" s="177">
        <f>'U.E. ALZIRA'!E75</f>
        <v>0</v>
      </c>
      <c r="F94" s="177">
        <f>'U.E. ALZIRA'!F75</f>
        <v>0</v>
      </c>
      <c r="G94" s="177">
        <f>'U.E. ALZIRA'!G75</f>
        <v>0</v>
      </c>
      <c r="H94" s="177">
        <f>'U.E. ALZIRA'!H75</f>
        <v>0</v>
      </c>
      <c r="I94" s="415">
        <f>'U.E. ALZIRA'!I75</f>
        <v>0</v>
      </c>
      <c r="J94" s="177" t="e">
        <f>'U.E. ALZIRA'!J75</f>
        <v>#DIV/0!</v>
      </c>
      <c r="K94" s="177">
        <f>'U.E. ALZIRA'!K75</f>
        <v>0</v>
      </c>
      <c r="L94" s="177">
        <f>'U.E. ALZIRA'!L75</f>
        <v>34</v>
      </c>
      <c r="M94" s="177">
        <f>'U.E. ALZIRA'!M75</f>
        <v>0</v>
      </c>
      <c r="N94" s="177">
        <f>'U.E. ALZIRA'!N75</f>
        <v>0</v>
      </c>
      <c r="O94" s="177">
        <f>'U.E. ALZIRA'!O75</f>
        <v>0</v>
      </c>
      <c r="P94" s="177">
        <f>'U.E. ALZIRA'!P75</f>
        <v>0</v>
      </c>
      <c r="Q94" s="177">
        <f>'U.E. ALZIRA'!Q75</f>
        <v>0</v>
      </c>
      <c r="R94" s="173">
        <f>'U.E. ALZIRA'!R75</f>
        <v>0</v>
      </c>
      <c r="S94" s="174">
        <f>'U.E. ALZIRA'!S75</f>
        <v>0</v>
      </c>
      <c r="T94" s="106">
        <f>'U.E. ALZIRA'!T75</f>
        <v>0</v>
      </c>
      <c r="U94" s="106">
        <f>'U.E. ALZIRA'!U75</f>
        <v>0</v>
      </c>
      <c r="V94" s="176">
        <f>'U.E. ALZIRA'!V75</f>
        <v>0</v>
      </c>
      <c r="W94" s="111"/>
      <c r="X94" s="111"/>
      <c r="Y94" s="60"/>
      <c r="Z94" s="60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1"/>
      <c r="BW94" s="151"/>
      <c r="BX94" s="151"/>
      <c r="BY94" s="151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171"/>
      <c r="FC94" s="60"/>
      <c r="FD94" s="99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</row>
    <row r="95" spans="1:256" s="55" customFormat="1" ht="15" hidden="1" customHeight="1" x14ac:dyDescent="0.3">
      <c r="A95" s="332"/>
      <c r="B95" s="123"/>
      <c r="C95" s="149">
        <f>'U.E. ALZIRA'!C76</f>
        <v>0</v>
      </c>
      <c r="D95" s="177">
        <f>'U.E. ALZIRA'!D76</f>
        <v>0</v>
      </c>
      <c r="E95" s="177">
        <f>'U.E. ALZIRA'!E76</f>
        <v>0</v>
      </c>
      <c r="F95" s="177">
        <f>'U.E. ALZIRA'!F76</f>
        <v>0</v>
      </c>
      <c r="G95" s="177">
        <f>'U.E. ALZIRA'!G76</f>
        <v>0</v>
      </c>
      <c r="H95" s="177">
        <f>'U.E. ALZIRA'!H76</f>
        <v>0</v>
      </c>
      <c r="I95" s="415">
        <f>'U.E. ALZIRA'!I76</f>
        <v>0</v>
      </c>
      <c r="J95" s="177" t="e">
        <f>'U.E. ALZIRA'!J76</f>
        <v>#DIV/0!</v>
      </c>
      <c r="K95" s="177">
        <f>'U.E. ALZIRA'!K76</f>
        <v>0</v>
      </c>
      <c r="L95" s="177">
        <f>'U.E. ALZIRA'!L76</f>
        <v>34</v>
      </c>
      <c r="M95" s="177">
        <f>'U.E. ALZIRA'!M76</f>
        <v>0</v>
      </c>
      <c r="N95" s="177">
        <f>'U.E. ALZIRA'!N76</f>
        <v>0</v>
      </c>
      <c r="O95" s="177">
        <f>'U.E. ALZIRA'!O76</f>
        <v>0</v>
      </c>
      <c r="P95" s="177">
        <f>'U.E. ALZIRA'!P76</f>
        <v>0</v>
      </c>
      <c r="Q95" s="177">
        <f>'U.E. ALZIRA'!Q76</f>
        <v>0</v>
      </c>
      <c r="R95" s="173">
        <f>'U.E. ALZIRA'!R76</f>
        <v>0</v>
      </c>
      <c r="S95" s="174">
        <f>'U.E. ALZIRA'!S76</f>
        <v>0</v>
      </c>
      <c r="T95" s="106">
        <f>'U.E. ALZIRA'!T76</f>
        <v>0</v>
      </c>
      <c r="U95" s="106">
        <f>'U.E. ALZIRA'!U76</f>
        <v>0</v>
      </c>
      <c r="V95" s="176">
        <f>'U.E. ALZIRA'!V76</f>
        <v>0</v>
      </c>
      <c r="W95" s="111"/>
      <c r="X95" s="111"/>
      <c r="Y95" s="60"/>
      <c r="Z95" s="60"/>
      <c r="AA95" s="154"/>
      <c r="AB95" s="154"/>
      <c r="AC95" s="154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4"/>
      <c r="AO95" s="154"/>
      <c r="AP95" s="154"/>
      <c r="AQ95" s="157"/>
      <c r="AR95" s="157"/>
      <c r="AS95" s="157"/>
      <c r="AT95" s="154"/>
      <c r="AU95" s="157"/>
      <c r="AV95" s="154"/>
      <c r="AW95" s="155"/>
      <c r="AX95" s="156"/>
      <c r="AY95" s="155"/>
      <c r="AZ95" s="157"/>
      <c r="BA95" s="157"/>
      <c r="BB95" s="155"/>
      <c r="BC95" s="155"/>
      <c r="BD95" s="155"/>
      <c r="BE95" s="155"/>
      <c r="BF95" s="155"/>
      <c r="BG95" s="155"/>
      <c r="BH95" s="155"/>
      <c r="BI95" s="154"/>
      <c r="BJ95" s="154"/>
      <c r="BK95" s="158"/>
      <c r="BL95" s="158"/>
      <c r="BM95" s="158"/>
      <c r="BN95" s="156"/>
      <c r="BO95" s="154"/>
      <c r="BP95" s="154"/>
      <c r="BQ95" s="154"/>
      <c r="BR95" s="154"/>
      <c r="BS95" s="154"/>
      <c r="BT95" s="157"/>
      <c r="BU95" s="155"/>
      <c r="BV95" s="151"/>
      <c r="BW95" s="151"/>
      <c r="BX95" s="151"/>
      <c r="BY95" s="151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171"/>
      <c r="FC95" s="60"/>
      <c r="FD95" s="99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</row>
    <row r="96" spans="1:256" s="55" customFormat="1" hidden="1" x14ac:dyDescent="0.25">
      <c r="A96" s="332"/>
      <c r="B96" s="355"/>
      <c r="C96" s="149">
        <f>'U.E. ALZIRA'!C77</f>
        <v>0</v>
      </c>
      <c r="D96" s="177">
        <f>'U.E. ALZIRA'!D77</f>
        <v>0</v>
      </c>
      <c r="E96" s="177">
        <f>'U.E. ALZIRA'!E77</f>
        <v>0</v>
      </c>
      <c r="F96" s="177">
        <f>'U.E. ALZIRA'!F77</f>
        <v>0</v>
      </c>
      <c r="G96" s="177">
        <f>'U.E. ALZIRA'!G77</f>
        <v>0</v>
      </c>
      <c r="H96" s="177">
        <f>'U.E. ALZIRA'!H77</f>
        <v>0</v>
      </c>
      <c r="I96" s="415">
        <f>'U.E. ALZIRA'!I77</f>
        <v>0</v>
      </c>
      <c r="J96" s="177" t="e">
        <f>'U.E. ALZIRA'!J77</f>
        <v>#DIV/0!</v>
      </c>
      <c r="K96" s="177">
        <f>'U.E. ALZIRA'!K77</f>
        <v>0</v>
      </c>
      <c r="L96" s="177">
        <f>'U.E. ALZIRA'!L77</f>
        <v>34</v>
      </c>
      <c r="M96" s="177">
        <f>'U.E. ALZIRA'!M77</f>
        <v>0</v>
      </c>
      <c r="N96" s="177">
        <f>'U.E. ALZIRA'!N77</f>
        <v>0</v>
      </c>
      <c r="O96" s="177">
        <f>'U.E. ALZIRA'!O77</f>
        <v>0</v>
      </c>
      <c r="P96" s="177">
        <f>'U.E. ALZIRA'!P77</f>
        <v>0</v>
      </c>
      <c r="Q96" s="177">
        <f>'U.E. ALZIRA'!Q77</f>
        <v>0</v>
      </c>
      <c r="R96" s="173">
        <f>'U.E. ALZIRA'!R77</f>
        <v>0</v>
      </c>
      <c r="S96" s="174">
        <f>'U.E. ALZIRA'!S77</f>
        <v>0</v>
      </c>
      <c r="T96" s="106">
        <f>'U.E. ALZIRA'!T77</f>
        <v>0</v>
      </c>
      <c r="U96" s="106">
        <f>'U.E. ALZIRA'!U77</f>
        <v>0</v>
      </c>
      <c r="V96" s="176">
        <f>'U.E. ALZIRA'!V77</f>
        <v>0</v>
      </c>
      <c r="W96" s="111"/>
      <c r="X96" s="111"/>
      <c r="Y96" s="60"/>
      <c r="Z96" s="60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171"/>
      <c r="FC96" s="60"/>
      <c r="FD96" s="99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</row>
    <row r="97" spans="1:256" s="55" customFormat="1" ht="15" hidden="1" customHeight="1" x14ac:dyDescent="0.3">
      <c r="A97" s="332"/>
      <c r="B97" s="142"/>
      <c r="C97" s="149">
        <f>'U.E. ALZIRA'!C78</f>
        <v>0</v>
      </c>
      <c r="D97" s="177">
        <f>'U.E. ALZIRA'!D78</f>
        <v>0</v>
      </c>
      <c r="E97" s="177">
        <f>'U.E. ALZIRA'!E78</f>
        <v>0</v>
      </c>
      <c r="F97" s="177">
        <f>'U.E. ALZIRA'!F78</f>
        <v>0</v>
      </c>
      <c r="G97" s="177">
        <f>'U.E. ALZIRA'!G78</f>
        <v>0</v>
      </c>
      <c r="H97" s="177">
        <f>'U.E. ALZIRA'!H78</f>
        <v>0</v>
      </c>
      <c r="I97" s="415">
        <f>'U.E. ALZIRA'!I78</f>
        <v>0</v>
      </c>
      <c r="J97" s="177" t="e">
        <f>'U.E. ALZIRA'!J78</f>
        <v>#DIV/0!</v>
      </c>
      <c r="K97" s="177">
        <f>'U.E. ALZIRA'!K78</f>
        <v>0</v>
      </c>
      <c r="L97" s="177">
        <f>'U.E. ALZIRA'!L78</f>
        <v>34</v>
      </c>
      <c r="M97" s="177">
        <f>'U.E. ALZIRA'!M78</f>
        <v>0</v>
      </c>
      <c r="N97" s="177">
        <f>'U.E. ALZIRA'!N78</f>
        <v>0</v>
      </c>
      <c r="O97" s="177">
        <f>'U.E. ALZIRA'!O78</f>
        <v>0</v>
      </c>
      <c r="P97" s="177">
        <f>'U.E. ALZIRA'!P78</f>
        <v>0</v>
      </c>
      <c r="Q97" s="177">
        <f>'U.E. ALZIRA'!Q78</f>
        <v>0</v>
      </c>
      <c r="R97" s="173">
        <f>'U.E. ALZIRA'!R78</f>
        <v>0</v>
      </c>
      <c r="S97" s="174">
        <f>'U.E. ALZIRA'!S78</f>
        <v>0</v>
      </c>
      <c r="T97" s="106">
        <f>'U.E. ALZIRA'!T78</f>
        <v>0</v>
      </c>
      <c r="U97" s="106">
        <f>'U.E. ALZIRA'!U78</f>
        <v>0</v>
      </c>
      <c r="V97" s="176">
        <f>'U.E. ALZIRA'!V78</f>
        <v>0</v>
      </c>
      <c r="W97" s="111"/>
      <c r="X97" s="111"/>
      <c r="Y97" s="60"/>
      <c r="Z97" s="60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1"/>
      <c r="BW97" s="151"/>
      <c r="BX97" s="151"/>
      <c r="BY97" s="151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171"/>
      <c r="FC97" s="60"/>
      <c r="FD97" s="99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R97" s="60"/>
      <c r="IS97" s="60"/>
      <c r="IT97" s="60"/>
      <c r="IU97" s="60"/>
      <c r="IV97" s="60"/>
    </row>
    <row r="98" spans="1:256" s="55" customFormat="1" ht="15" hidden="1" customHeight="1" x14ac:dyDescent="0.3">
      <c r="A98" s="332"/>
      <c r="B98" s="356"/>
      <c r="C98" s="149">
        <f>'U.E. ALZIRA'!C79</f>
        <v>0</v>
      </c>
      <c r="D98" s="177">
        <f>'U.E. ALZIRA'!D79</f>
        <v>0</v>
      </c>
      <c r="E98" s="177">
        <f>'U.E. ALZIRA'!E79</f>
        <v>0</v>
      </c>
      <c r="F98" s="177">
        <f>'U.E. ALZIRA'!F79</f>
        <v>0</v>
      </c>
      <c r="G98" s="177">
        <f>'U.E. ALZIRA'!G79</f>
        <v>0</v>
      </c>
      <c r="H98" s="177">
        <f>'U.E. ALZIRA'!H79</f>
        <v>0</v>
      </c>
      <c r="I98" s="415">
        <f>'U.E. ALZIRA'!I79</f>
        <v>0</v>
      </c>
      <c r="J98" s="177" t="e">
        <f>'U.E. ALZIRA'!J79</f>
        <v>#DIV/0!</v>
      </c>
      <c r="K98" s="177">
        <f>'U.E. ALZIRA'!K79</f>
        <v>0</v>
      </c>
      <c r="L98" s="177">
        <f>'U.E. ALZIRA'!L79</f>
        <v>34</v>
      </c>
      <c r="M98" s="177">
        <f>'U.E. ALZIRA'!M79</f>
        <v>0</v>
      </c>
      <c r="N98" s="177">
        <f>'U.E. ALZIRA'!N79</f>
        <v>0</v>
      </c>
      <c r="O98" s="177">
        <f>'U.E. ALZIRA'!O79</f>
        <v>0</v>
      </c>
      <c r="P98" s="177">
        <f>'U.E. ALZIRA'!P79</f>
        <v>0</v>
      </c>
      <c r="Q98" s="177">
        <f>'U.E. ALZIRA'!Q79</f>
        <v>0</v>
      </c>
      <c r="R98" s="173">
        <f>'U.E. ALZIRA'!R79</f>
        <v>0</v>
      </c>
      <c r="S98" s="174">
        <f>'U.E. ALZIRA'!S79</f>
        <v>0</v>
      </c>
      <c r="T98" s="106">
        <f>'U.E. ALZIRA'!T79</f>
        <v>0</v>
      </c>
      <c r="U98" s="106">
        <f>'U.E. ALZIRA'!U79</f>
        <v>0</v>
      </c>
      <c r="V98" s="176">
        <f>'U.E. ALZIRA'!V79</f>
        <v>0</v>
      </c>
      <c r="W98" s="111"/>
      <c r="X98" s="111"/>
      <c r="Y98" s="60"/>
      <c r="Z98" s="60"/>
      <c r="AA98" s="154"/>
      <c r="AB98" s="154"/>
      <c r="AC98" s="154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4"/>
      <c r="AO98" s="154"/>
      <c r="AP98" s="154"/>
      <c r="AQ98" s="157"/>
      <c r="AR98" s="157"/>
      <c r="AS98" s="157"/>
      <c r="AT98" s="154"/>
      <c r="AU98" s="157"/>
      <c r="AV98" s="154"/>
      <c r="AW98" s="155"/>
      <c r="AX98" s="156"/>
      <c r="AY98" s="155"/>
      <c r="AZ98" s="157"/>
      <c r="BA98" s="157"/>
      <c r="BB98" s="155"/>
      <c r="BC98" s="155"/>
      <c r="BD98" s="155"/>
      <c r="BE98" s="155"/>
      <c r="BF98" s="155"/>
      <c r="BG98" s="155"/>
      <c r="BH98" s="155"/>
      <c r="BI98" s="154"/>
      <c r="BJ98" s="154"/>
      <c r="BK98" s="158"/>
      <c r="BL98" s="158"/>
      <c r="BM98" s="158"/>
      <c r="BN98" s="156"/>
      <c r="BO98" s="154"/>
      <c r="BP98" s="154"/>
      <c r="BQ98" s="154"/>
      <c r="BR98" s="154"/>
      <c r="BS98" s="154"/>
      <c r="BT98" s="157"/>
      <c r="BU98" s="155"/>
      <c r="BV98" s="151"/>
      <c r="BW98" s="151"/>
      <c r="BX98" s="151"/>
      <c r="BY98" s="151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171"/>
      <c r="FC98" s="60"/>
      <c r="FD98" s="99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s="55" customFormat="1" ht="15" hidden="1" customHeight="1" x14ac:dyDescent="0.25">
      <c r="A99" s="347"/>
      <c r="B99" s="355"/>
      <c r="C99" s="149">
        <f>'U.E. ALZIRA'!C80</f>
        <v>0</v>
      </c>
      <c r="D99" s="177">
        <f>'U.E. ALZIRA'!D80</f>
        <v>0</v>
      </c>
      <c r="E99" s="177">
        <f>'U.E. ALZIRA'!E80</f>
        <v>0</v>
      </c>
      <c r="F99" s="177">
        <f>'U.E. ALZIRA'!F80</f>
        <v>0</v>
      </c>
      <c r="G99" s="177">
        <f>'U.E. ALZIRA'!G80</f>
        <v>0</v>
      </c>
      <c r="H99" s="177">
        <f>'U.E. ALZIRA'!H80</f>
        <v>0</v>
      </c>
      <c r="I99" s="415">
        <f>'U.E. ALZIRA'!I80</f>
        <v>0</v>
      </c>
      <c r="J99" s="177" t="e">
        <f>'U.E. ALZIRA'!J80</f>
        <v>#DIV/0!</v>
      </c>
      <c r="K99" s="177">
        <f>'U.E. ALZIRA'!K80</f>
        <v>0</v>
      </c>
      <c r="L99" s="177">
        <f>'U.E. ALZIRA'!L80</f>
        <v>34</v>
      </c>
      <c r="M99" s="177">
        <f>'U.E. ALZIRA'!M80</f>
        <v>0</v>
      </c>
      <c r="N99" s="177">
        <f>'U.E. ALZIRA'!N80</f>
        <v>0</v>
      </c>
      <c r="O99" s="177">
        <f>'U.E. ALZIRA'!O80</f>
        <v>0</v>
      </c>
      <c r="P99" s="177">
        <f>'U.E. ALZIRA'!P80</f>
        <v>0</v>
      </c>
      <c r="Q99" s="177">
        <f>'U.E. ALZIRA'!Q80</f>
        <v>0</v>
      </c>
      <c r="R99" s="173">
        <f>'U.E. ALZIRA'!R80</f>
        <v>0</v>
      </c>
      <c r="S99" s="174">
        <f>'U.E. ALZIRA'!S80</f>
        <v>0</v>
      </c>
      <c r="T99" s="106">
        <f>'U.E. ALZIRA'!T80</f>
        <v>0</v>
      </c>
      <c r="U99" s="106">
        <f>'U.E. ALZIRA'!U80</f>
        <v>0</v>
      </c>
      <c r="V99" s="176">
        <f>'U.E. ALZIRA'!V80</f>
        <v>0</v>
      </c>
      <c r="W99" s="111"/>
      <c r="X99" s="111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171"/>
      <c r="FC99" s="60"/>
      <c r="FD99" s="99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hidden="1" x14ac:dyDescent="0.25">
      <c r="A100" s="332"/>
      <c r="B100" s="355"/>
      <c r="C100" s="149">
        <f>'U.E. ALZIRA'!C81</f>
        <v>0</v>
      </c>
      <c r="D100" s="177">
        <f>'U.E. ALZIRA'!D81</f>
        <v>0</v>
      </c>
      <c r="E100" s="177">
        <f>'U.E. ALZIRA'!E81</f>
        <v>0</v>
      </c>
      <c r="F100" s="177">
        <f>'U.E. ALZIRA'!F81</f>
        <v>0</v>
      </c>
      <c r="G100" s="177">
        <f>'U.E. ALZIRA'!G81</f>
        <v>0</v>
      </c>
      <c r="H100" s="177">
        <f>'U.E. ALZIRA'!H81</f>
        <v>0</v>
      </c>
      <c r="I100" s="415">
        <f>'U.E. ALZIRA'!I81</f>
        <v>0</v>
      </c>
      <c r="J100" s="177" t="e">
        <f>'U.E. ALZIRA'!J81</f>
        <v>#DIV/0!</v>
      </c>
      <c r="K100" s="177">
        <f>'U.E. ALZIRA'!K81</f>
        <v>0</v>
      </c>
      <c r="L100" s="177">
        <f>'U.E. ALZIRA'!L81</f>
        <v>34</v>
      </c>
      <c r="M100" s="177">
        <f>'U.E. ALZIRA'!M81</f>
        <v>0</v>
      </c>
      <c r="N100" s="177">
        <f>'U.E. ALZIRA'!N81</f>
        <v>0</v>
      </c>
      <c r="O100" s="177">
        <f>'U.E. ALZIRA'!O81</f>
        <v>0</v>
      </c>
      <c r="P100" s="177">
        <f>'U.E. ALZIRA'!P81</f>
        <v>0</v>
      </c>
      <c r="Q100" s="177">
        <f>'U.E. ALZIRA'!Q81</f>
        <v>0</v>
      </c>
      <c r="R100" s="173">
        <f>'U.E. ALZIRA'!R81</f>
        <v>0</v>
      </c>
      <c r="S100" s="174">
        <f>'U.E. ALZIRA'!S81</f>
        <v>0</v>
      </c>
      <c r="T100" s="106">
        <f>'U.E. ALZIRA'!T81</f>
        <v>0</v>
      </c>
      <c r="U100" s="106">
        <f>'U.E. ALZIRA'!U81</f>
        <v>0</v>
      </c>
      <c r="V100" s="176">
        <f>'U.E. ALZIRA'!V81</f>
        <v>0</v>
      </c>
      <c r="W100" s="134"/>
      <c r="X100" s="111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171"/>
      <c r="FC100" s="60"/>
      <c r="FD100" s="99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172"/>
      <c r="GZ100" s="172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172"/>
      <c r="IS100" s="60"/>
      <c r="IT100" s="172"/>
      <c r="IU100" s="172"/>
      <c r="IV100" s="172"/>
    </row>
    <row r="101" spans="1:256" hidden="1" x14ac:dyDescent="0.25">
      <c r="A101" s="332"/>
      <c r="B101" s="357"/>
      <c r="C101" s="149">
        <f>'U.E. ALZIRA'!C82</f>
        <v>0</v>
      </c>
      <c r="D101" s="177">
        <f>'U.E. ALZIRA'!D82</f>
        <v>0</v>
      </c>
      <c r="E101" s="177">
        <f>'U.E. ALZIRA'!E82</f>
        <v>0</v>
      </c>
      <c r="F101" s="177">
        <f>'U.E. ALZIRA'!F82</f>
        <v>0</v>
      </c>
      <c r="G101" s="177">
        <f>'U.E. ALZIRA'!G82</f>
        <v>0</v>
      </c>
      <c r="H101" s="177">
        <f>'U.E. ALZIRA'!H82</f>
        <v>0</v>
      </c>
      <c r="I101" s="415">
        <f>'U.E. ALZIRA'!I82</f>
        <v>0</v>
      </c>
      <c r="J101" s="177" t="e">
        <f>'U.E. ALZIRA'!J82</f>
        <v>#DIV/0!</v>
      </c>
      <c r="K101" s="177">
        <f>'U.E. ALZIRA'!K82</f>
        <v>0</v>
      </c>
      <c r="L101" s="177">
        <f>'U.E. ALZIRA'!L82</f>
        <v>34</v>
      </c>
      <c r="M101" s="177">
        <f>'U.E. ALZIRA'!M82</f>
        <v>0</v>
      </c>
      <c r="N101" s="177">
        <f>'U.E. ALZIRA'!N82</f>
        <v>0</v>
      </c>
      <c r="O101" s="177">
        <f>'U.E. ALZIRA'!O82</f>
        <v>0</v>
      </c>
      <c r="P101" s="177">
        <f>'U.E. ALZIRA'!P82</f>
        <v>0</v>
      </c>
      <c r="Q101" s="177">
        <f>'U.E. ALZIRA'!Q82</f>
        <v>0</v>
      </c>
      <c r="R101" s="173">
        <f>'U.E. ALZIRA'!R82</f>
        <v>0</v>
      </c>
      <c r="S101" s="174">
        <f>'U.E. ALZIRA'!S82</f>
        <v>0</v>
      </c>
      <c r="T101" s="106">
        <f>'U.E. ALZIRA'!T82</f>
        <v>0</v>
      </c>
      <c r="U101" s="106">
        <f>'U.E. ALZIRA'!U82</f>
        <v>0</v>
      </c>
      <c r="V101" s="176">
        <f>'U.E. ALZIRA'!V82</f>
        <v>0</v>
      </c>
      <c r="W101" s="111"/>
      <c r="X101" s="111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171"/>
      <c r="FC101" s="60"/>
      <c r="FD101" s="99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172"/>
      <c r="GZ101" s="172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172"/>
      <c r="IS101" s="60"/>
      <c r="IT101" s="172"/>
      <c r="IU101" s="172"/>
      <c r="IV101" s="172"/>
    </row>
    <row r="102" spans="1:256" hidden="1" x14ac:dyDescent="0.25">
      <c r="A102" s="332"/>
      <c r="B102" s="357"/>
      <c r="C102" s="149">
        <f>'U.E. ALZIRA'!C83</f>
        <v>0</v>
      </c>
      <c r="D102" s="177">
        <f>'U.E. ALZIRA'!D83</f>
        <v>0</v>
      </c>
      <c r="E102" s="177">
        <f>'U.E. ALZIRA'!E83</f>
        <v>0</v>
      </c>
      <c r="F102" s="177">
        <f>'U.E. ALZIRA'!F83</f>
        <v>0</v>
      </c>
      <c r="G102" s="177">
        <f>'U.E. ALZIRA'!G83</f>
        <v>0</v>
      </c>
      <c r="H102" s="177">
        <f>'U.E. ALZIRA'!H83</f>
        <v>0</v>
      </c>
      <c r="I102" s="415">
        <f>'U.E. ALZIRA'!I83</f>
        <v>0</v>
      </c>
      <c r="J102" s="177" t="e">
        <f>'U.E. ALZIRA'!J83</f>
        <v>#DIV/0!</v>
      </c>
      <c r="K102" s="177">
        <f>'U.E. ALZIRA'!K83</f>
        <v>0</v>
      </c>
      <c r="L102" s="177">
        <f>'U.E. ALZIRA'!L83</f>
        <v>34</v>
      </c>
      <c r="M102" s="177">
        <f>'U.E. ALZIRA'!M83</f>
        <v>0</v>
      </c>
      <c r="N102" s="177">
        <f>'U.E. ALZIRA'!N83</f>
        <v>0</v>
      </c>
      <c r="O102" s="177">
        <f>'U.E. ALZIRA'!O83</f>
        <v>0</v>
      </c>
      <c r="P102" s="177">
        <f>'U.E. ALZIRA'!P83</f>
        <v>0</v>
      </c>
      <c r="Q102" s="177">
        <f>'U.E. ALZIRA'!Q83</f>
        <v>0</v>
      </c>
      <c r="R102" s="173">
        <f>'U.E. ALZIRA'!R83</f>
        <v>0</v>
      </c>
      <c r="S102" s="174">
        <f>'U.E. ALZIRA'!S83</f>
        <v>0</v>
      </c>
      <c r="T102" s="106">
        <f>'U.E. ALZIRA'!T83</f>
        <v>0</v>
      </c>
      <c r="U102" s="106">
        <f>'U.E. ALZIRA'!U83</f>
        <v>0</v>
      </c>
      <c r="V102" s="176">
        <f>'U.E. ALZIRA'!V83</f>
        <v>0</v>
      </c>
      <c r="W102" s="111"/>
      <c r="X102" s="111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171"/>
      <c r="FC102" s="60"/>
      <c r="FD102" s="99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172"/>
      <c r="GZ102" s="172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172"/>
      <c r="IS102" s="60"/>
      <c r="IT102" s="172"/>
      <c r="IU102" s="172"/>
      <c r="IV102" s="172"/>
    </row>
    <row r="103" spans="1:256" hidden="1" x14ac:dyDescent="0.25">
      <c r="A103" s="332"/>
      <c r="B103" s="357"/>
      <c r="C103" s="149">
        <f>'U.E. ALZIRA'!C84</f>
        <v>0</v>
      </c>
      <c r="D103" s="177">
        <f>'U.E. ALZIRA'!D84</f>
        <v>0</v>
      </c>
      <c r="E103" s="177">
        <f>'U.E. ALZIRA'!E84</f>
        <v>0</v>
      </c>
      <c r="F103" s="177">
        <f>'U.E. ALZIRA'!F84</f>
        <v>0</v>
      </c>
      <c r="G103" s="177">
        <f>'U.E. ALZIRA'!G84</f>
        <v>0</v>
      </c>
      <c r="H103" s="177">
        <f>'U.E. ALZIRA'!H84</f>
        <v>0</v>
      </c>
      <c r="I103" s="415">
        <f>'U.E. ALZIRA'!I84</f>
        <v>0</v>
      </c>
      <c r="J103" s="177" t="e">
        <f>'U.E. ALZIRA'!J84</f>
        <v>#DIV/0!</v>
      </c>
      <c r="K103" s="177">
        <f>'U.E. ALZIRA'!K84</f>
        <v>0</v>
      </c>
      <c r="L103" s="177">
        <f>'U.E. ALZIRA'!L84</f>
        <v>34</v>
      </c>
      <c r="M103" s="177">
        <f>'U.E. ALZIRA'!M84</f>
        <v>0</v>
      </c>
      <c r="N103" s="177">
        <f>'U.E. ALZIRA'!N84</f>
        <v>0</v>
      </c>
      <c r="O103" s="177">
        <f>'U.E. ALZIRA'!O84</f>
        <v>0</v>
      </c>
      <c r="P103" s="177">
        <f>'U.E. ALZIRA'!P84</f>
        <v>0</v>
      </c>
      <c r="Q103" s="177">
        <f>'U.E. ALZIRA'!Q84</f>
        <v>0</v>
      </c>
      <c r="R103" s="173">
        <f>'U.E. ALZIRA'!R84</f>
        <v>0</v>
      </c>
      <c r="S103" s="174">
        <f>'U.E. ALZIRA'!S84</f>
        <v>0</v>
      </c>
      <c r="T103" s="106">
        <f>'U.E. ALZIRA'!T84</f>
        <v>0</v>
      </c>
      <c r="U103" s="106">
        <f>'U.E. ALZIRA'!U84</f>
        <v>0</v>
      </c>
      <c r="V103" s="176">
        <f>'U.E. ALZIRA'!V84</f>
        <v>0</v>
      </c>
      <c r="W103" s="111"/>
      <c r="X103" s="111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171"/>
      <c r="FC103" s="60"/>
      <c r="FD103" s="99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172"/>
      <c r="GZ103" s="172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172"/>
      <c r="IS103" s="60"/>
      <c r="IT103" s="172"/>
      <c r="IU103" s="172"/>
      <c r="IV103" s="172"/>
    </row>
    <row r="104" spans="1:256" hidden="1" x14ac:dyDescent="0.25">
      <c r="A104" s="332"/>
      <c r="B104" s="357"/>
      <c r="C104" s="149">
        <f>'U.E. ALZIRA'!C85</f>
        <v>0</v>
      </c>
      <c r="D104" s="177">
        <f>'U.E. ALZIRA'!D85</f>
        <v>0</v>
      </c>
      <c r="E104" s="177">
        <f>'U.E. ALZIRA'!E85</f>
        <v>0</v>
      </c>
      <c r="F104" s="177">
        <f>'U.E. ALZIRA'!F85</f>
        <v>0</v>
      </c>
      <c r="G104" s="177">
        <f>'U.E. ALZIRA'!G85</f>
        <v>0</v>
      </c>
      <c r="H104" s="177">
        <f>'U.E. ALZIRA'!H85</f>
        <v>0</v>
      </c>
      <c r="I104" s="415">
        <f>'U.E. ALZIRA'!I85</f>
        <v>0</v>
      </c>
      <c r="J104" s="177" t="e">
        <f>'U.E. ALZIRA'!J85</f>
        <v>#DIV/0!</v>
      </c>
      <c r="K104" s="177">
        <f>'U.E. ALZIRA'!K85</f>
        <v>0</v>
      </c>
      <c r="L104" s="177">
        <f>'U.E. ALZIRA'!L85</f>
        <v>34</v>
      </c>
      <c r="M104" s="177">
        <f>'U.E. ALZIRA'!M85</f>
        <v>0</v>
      </c>
      <c r="N104" s="177">
        <f>'U.E. ALZIRA'!N85</f>
        <v>0</v>
      </c>
      <c r="O104" s="177">
        <f>'U.E. ALZIRA'!O85</f>
        <v>0</v>
      </c>
      <c r="P104" s="177">
        <f>'U.E. ALZIRA'!P85</f>
        <v>0</v>
      </c>
      <c r="Q104" s="177">
        <f>'U.E. ALZIRA'!Q85</f>
        <v>0</v>
      </c>
      <c r="R104" s="173">
        <f>'U.E. ALZIRA'!R85</f>
        <v>0</v>
      </c>
      <c r="S104" s="174">
        <f>'U.E. ALZIRA'!S85</f>
        <v>0</v>
      </c>
      <c r="T104" s="106">
        <f>'U.E. ALZIRA'!T85</f>
        <v>0</v>
      </c>
      <c r="U104" s="106">
        <f>'U.E. ALZIRA'!U85</f>
        <v>0</v>
      </c>
      <c r="V104" s="176">
        <f>'U.E. ALZIRA'!V85</f>
        <v>0</v>
      </c>
      <c r="W104" s="111"/>
      <c r="X104" s="111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171"/>
      <c r="FC104" s="60"/>
      <c r="FD104" s="99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172"/>
      <c r="GZ104" s="172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172"/>
      <c r="IS104" s="60"/>
      <c r="IT104" s="172"/>
      <c r="IU104" s="172"/>
      <c r="IV104" s="172"/>
    </row>
    <row r="105" spans="1:256" s="55" customFormat="1" hidden="1" x14ac:dyDescent="0.25">
      <c r="A105" s="332"/>
      <c r="B105" s="357"/>
      <c r="C105" s="149">
        <f>'U.E. ALZIRA'!C86</f>
        <v>0</v>
      </c>
      <c r="D105" s="177">
        <f>'U.E. ALZIRA'!D86</f>
        <v>0</v>
      </c>
      <c r="E105" s="177">
        <f>'U.E. ALZIRA'!E86</f>
        <v>0</v>
      </c>
      <c r="F105" s="177">
        <f>'U.E. ALZIRA'!F86</f>
        <v>0</v>
      </c>
      <c r="G105" s="177">
        <f>'U.E. ALZIRA'!G86</f>
        <v>0</v>
      </c>
      <c r="H105" s="177">
        <f>'U.E. ALZIRA'!H86</f>
        <v>0</v>
      </c>
      <c r="I105" s="415">
        <f>'U.E. ALZIRA'!I86</f>
        <v>0</v>
      </c>
      <c r="J105" s="177" t="e">
        <f>'U.E. ALZIRA'!J86</f>
        <v>#DIV/0!</v>
      </c>
      <c r="K105" s="177">
        <f>'U.E. ALZIRA'!K86</f>
        <v>0</v>
      </c>
      <c r="L105" s="177">
        <f>'U.E. ALZIRA'!L86</f>
        <v>34</v>
      </c>
      <c r="M105" s="177">
        <f>'U.E. ALZIRA'!M86</f>
        <v>0</v>
      </c>
      <c r="N105" s="177">
        <f>'U.E. ALZIRA'!N86</f>
        <v>0</v>
      </c>
      <c r="O105" s="177">
        <f>'U.E. ALZIRA'!O86</f>
        <v>0</v>
      </c>
      <c r="P105" s="177">
        <f>'U.E. ALZIRA'!P86</f>
        <v>0</v>
      </c>
      <c r="Q105" s="177">
        <f>'U.E. ALZIRA'!Q86</f>
        <v>0</v>
      </c>
      <c r="R105" s="173">
        <f>'U.E. ALZIRA'!R86</f>
        <v>0</v>
      </c>
      <c r="S105" s="174">
        <f>'U.E. ALZIRA'!S86</f>
        <v>0</v>
      </c>
      <c r="T105" s="106">
        <f>'U.E. ALZIRA'!T86</f>
        <v>0</v>
      </c>
      <c r="U105" s="106">
        <f>'U.E. ALZIRA'!U86</f>
        <v>0</v>
      </c>
      <c r="V105" s="176">
        <f>'U.E. ALZIRA'!V86</f>
        <v>0</v>
      </c>
      <c r="W105" s="111"/>
      <c r="X105" s="111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171"/>
      <c r="FC105" s="60"/>
      <c r="FD105" s="99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s="55" customFormat="1" hidden="1" x14ac:dyDescent="0.25">
      <c r="A106" s="332"/>
      <c r="B106" s="357"/>
      <c r="C106" s="149">
        <f>'U.E. ALZIRA'!C87</f>
        <v>0</v>
      </c>
      <c r="D106" s="177">
        <f>'U.E. ALZIRA'!D87</f>
        <v>0</v>
      </c>
      <c r="E106" s="177">
        <f>'U.E. ALZIRA'!E87</f>
        <v>0</v>
      </c>
      <c r="F106" s="177">
        <f>'U.E. ALZIRA'!F87</f>
        <v>0</v>
      </c>
      <c r="G106" s="177">
        <f>'U.E. ALZIRA'!G87</f>
        <v>0</v>
      </c>
      <c r="H106" s="177">
        <f>'U.E. ALZIRA'!H87</f>
        <v>0</v>
      </c>
      <c r="I106" s="415">
        <f>'U.E. ALZIRA'!I87</f>
        <v>0</v>
      </c>
      <c r="J106" s="177" t="e">
        <f>'U.E. ALZIRA'!J87</f>
        <v>#DIV/0!</v>
      </c>
      <c r="K106" s="177">
        <f>'U.E. ALZIRA'!K87</f>
        <v>0</v>
      </c>
      <c r="L106" s="177">
        <f>'U.E. ALZIRA'!L87</f>
        <v>34</v>
      </c>
      <c r="M106" s="177">
        <f>'U.E. ALZIRA'!M87</f>
        <v>0</v>
      </c>
      <c r="N106" s="177">
        <f>'U.E. ALZIRA'!N87</f>
        <v>0</v>
      </c>
      <c r="O106" s="177">
        <f>'U.E. ALZIRA'!O87</f>
        <v>0</v>
      </c>
      <c r="P106" s="177">
        <f>'U.E. ALZIRA'!P87</f>
        <v>0</v>
      </c>
      <c r="Q106" s="177">
        <f>'U.E. ALZIRA'!Q87</f>
        <v>0</v>
      </c>
      <c r="R106" s="173">
        <f>'U.E. ALZIRA'!R87</f>
        <v>0</v>
      </c>
      <c r="S106" s="174">
        <f>'U.E. ALZIRA'!S87</f>
        <v>0</v>
      </c>
      <c r="T106" s="106">
        <f>'U.E. ALZIRA'!T87</f>
        <v>0</v>
      </c>
      <c r="U106" s="106">
        <f>'U.E. ALZIRA'!U87</f>
        <v>0</v>
      </c>
      <c r="V106" s="176">
        <f>'U.E. ALZIRA'!V87</f>
        <v>0</v>
      </c>
      <c r="W106" s="111"/>
      <c r="X106" s="111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171"/>
      <c r="FC106" s="60"/>
      <c r="FD106" s="99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s="55" customFormat="1" hidden="1" x14ac:dyDescent="0.25">
      <c r="A107" s="332"/>
      <c r="B107" s="357"/>
      <c r="C107" s="149">
        <f>'U.E. ALZIRA'!C88</f>
        <v>0</v>
      </c>
      <c r="D107" s="177">
        <f>'U.E. ALZIRA'!D88</f>
        <v>0</v>
      </c>
      <c r="E107" s="177">
        <f>'U.E. ALZIRA'!E88</f>
        <v>0</v>
      </c>
      <c r="F107" s="177">
        <f>'U.E. ALZIRA'!F88</f>
        <v>0</v>
      </c>
      <c r="G107" s="177">
        <f>'U.E. ALZIRA'!G88</f>
        <v>0</v>
      </c>
      <c r="H107" s="177">
        <f>'U.E. ALZIRA'!H88</f>
        <v>0</v>
      </c>
      <c r="I107" s="415">
        <f>'U.E. ALZIRA'!I88</f>
        <v>0</v>
      </c>
      <c r="J107" s="177" t="e">
        <f>'U.E. ALZIRA'!J88</f>
        <v>#DIV/0!</v>
      </c>
      <c r="K107" s="177">
        <f>'U.E. ALZIRA'!K88</f>
        <v>0</v>
      </c>
      <c r="L107" s="177">
        <f>'U.E. ALZIRA'!L88</f>
        <v>34</v>
      </c>
      <c r="M107" s="177">
        <f>'U.E. ALZIRA'!M88</f>
        <v>0</v>
      </c>
      <c r="N107" s="177">
        <f>'U.E. ALZIRA'!N88</f>
        <v>0</v>
      </c>
      <c r="O107" s="177">
        <f>'U.E. ALZIRA'!O88</f>
        <v>0</v>
      </c>
      <c r="P107" s="177">
        <f>'U.E. ALZIRA'!P88</f>
        <v>0</v>
      </c>
      <c r="Q107" s="177">
        <f>'U.E. ALZIRA'!Q88</f>
        <v>0</v>
      </c>
      <c r="R107" s="173">
        <f>'U.E. ALZIRA'!R88</f>
        <v>0</v>
      </c>
      <c r="S107" s="174">
        <f>'U.E. ALZIRA'!S88</f>
        <v>0</v>
      </c>
      <c r="T107" s="106">
        <f>'U.E. ALZIRA'!T88</f>
        <v>0</v>
      </c>
      <c r="U107" s="106">
        <f>'U.E. ALZIRA'!U88</f>
        <v>0</v>
      </c>
      <c r="V107" s="176">
        <f>'U.E. ALZIRA'!V88</f>
        <v>0</v>
      </c>
      <c r="W107" s="111"/>
      <c r="X107" s="111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171"/>
      <c r="FC107" s="60"/>
      <c r="FD107" s="99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hidden="1" x14ac:dyDescent="0.25">
      <c r="A108" s="332"/>
      <c r="B108" s="357"/>
      <c r="C108" s="149">
        <f>'U.E. ALZIRA'!C89</f>
        <v>30</v>
      </c>
      <c r="D108" s="177">
        <f>'U.E. ALZIRA'!D89</f>
        <v>23</v>
      </c>
      <c r="E108" s="177">
        <f>'U.E. ALZIRA'!E89</f>
        <v>6</v>
      </c>
      <c r="F108" s="177">
        <f>'U.E. ALZIRA'!F89</f>
        <v>17</v>
      </c>
      <c r="G108" s="177">
        <f>'U.E. ALZIRA'!G89</f>
        <v>7</v>
      </c>
      <c r="H108" s="177">
        <f>'U.E. ALZIRA'!H89</f>
        <v>1</v>
      </c>
      <c r="I108" s="415">
        <f>'U.E. ALZIRA'!I89</f>
        <v>1872</v>
      </c>
      <c r="J108" s="177">
        <f>'U.E. ALZIRA'!J89</f>
        <v>62.4</v>
      </c>
      <c r="K108" s="177">
        <f>'U.E. ALZIRA'!K89</f>
        <v>61.176470588235297</v>
      </c>
      <c r="L108" s="177">
        <f>'U.E. ALZIRA'!L89</f>
        <v>34</v>
      </c>
      <c r="M108" s="177">
        <f>'U.E. ALZIRA'!M89</f>
        <v>30</v>
      </c>
      <c r="N108" s="177">
        <f>'U.E. ALZIRA'!N89</f>
        <v>3</v>
      </c>
      <c r="O108" s="177">
        <f>'U.E. ALZIRA'!O89</f>
        <v>0</v>
      </c>
      <c r="P108" s="177">
        <f>'U.E. ALZIRA'!P89</f>
        <v>2</v>
      </c>
      <c r="Q108" s="177">
        <f>'U.E. ALZIRA'!Q89</f>
        <v>1</v>
      </c>
      <c r="R108" s="173">
        <f>'U.E. ALZIRA'!R89</f>
        <v>7</v>
      </c>
      <c r="S108" s="174">
        <f>'U.E. ALZIRA'!S89</f>
        <v>0</v>
      </c>
      <c r="T108" s="106">
        <f>'U.E. ALZIRA'!T89</f>
        <v>0</v>
      </c>
      <c r="U108" s="106">
        <f>'U.E. ALZIRA'!U89</f>
        <v>0</v>
      </c>
      <c r="V108" s="176">
        <f>'U.E. ALZIRA'!V89</f>
        <v>1</v>
      </c>
      <c r="W108" s="111"/>
      <c r="X108" s="111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171"/>
      <c r="FC108" s="60"/>
      <c r="FD108" s="99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172"/>
      <c r="GZ108" s="172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172"/>
      <c r="IS108" s="172"/>
      <c r="IT108" s="172"/>
      <c r="IU108" s="172"/>
      <c r="IV108" s="172"/>
    </row>
    <row r="109" spans="1:256" hidden="1" x14ac:dyDescent="0.25">
      <c r="A109" s="332"/>
      <c r="B109" s="357"/>
      <c r="C109" s="149">
        <f>'U.E. ALZIRA'!C90</f>
        <v>31</v>
      </c>
      <c r="D109" s="177">
        <f>'U.E. ALZIRA'!D90</f>
        <v>18</v>
      </c>
      <c r="E109" s="177">
        <f>'U.E. ALZIRA'!E90</f>
        <v>5</v>
      </c>
      <c r="F109" s="177">
        <f>'U.E. ALZIRA'!F90</f>
        <v>13</v>
      </c>
      <c r="G109" s="177">
        <f>'U.E. ALZIRA'!G90</f>
        <v>13</v>
      </c>
      <c r="H109" s="177">
        <f>'U.E. ALZIRA'!H90</f>
        <v>0</v>
      </c>
      <c r="I109" s="415">
        <f>'U.E. ALZIRA'!I90</f>
        <v>1645</v>
      </c>
      <c r="J109" s="177">
        <f>'U.E. ALZIRA'!J90</f>
        <v>53.064516129032256</v>
      </c>
      <c r="K109" s="177">
        <f>'U.E. ALZIRA'!K90</f>
        <v>53.75816993464052</v>
      </c>
      <c r="L109" s="177">
        <f>'U.E. ALZIRA'!L90</f>
        <v>34</v>
      </c>
      <c r="M109" s="177">
        <f>'U.E. ALZIRA'!M90</f>
        <v>32</v>
      </c>
      <c r="N109" s="177">
        <f>'U.E. ALZIRA'!N90</f>
        <v>0</v>
      </c>
      <c r="O109" s="177">
        <f>'U.E. ALZIRA'!O90</f>
        <v>0</v>
      </c>
      <c r="P109" s="177">
        <f>'U.E. ALZIRA'!P90</f>
        <v>0</v>
      </c>
      <c r="Q109" s="177">
        <f>'U.E. ALZIRA'!Q90</f>
        <v>0</v>
      </c>
      <c r="R109" s="173">
        <f>'U.E. ALZIRA'!R90</f>
        <v>4</v>
      </c>
      <c r="S109" s="174">
        <f>'U.E. ALZIRA'!S90</f>
        <v>0</v>
      </c>
      <c r="T109" s="106">
        <f>'U.E. ALZIRA'!T90</f>
        <v>0</v>
      </c>
      <c r="U109" s="106">
        <f>'U.E. ALZIRA'!U90</f>
        <v>0</v>
      </c>
      <c r="V109" s="176">
        <f>'U.E. ALZIRA'!V90</f>
        <v>7</v>
      </c>
      <c r="W109" s="111"/>
      <c r="X109" s="111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171"/>
      <c r="FC109" s="60"/>
      <c r="FD109" s="99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172"/>
      <c r="GZ109" s="172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172"/>
      <c r="IS109" s="172"/>
      <c r="IT109" s="172"/>
      <c r="IU109" s="172"/>
      <c r="IV109" s="172"/>
    </row>
    <row r="110" spans="1:256" hidden="1" x14ac:dyDescent="0.25">
      <c r="A110" s="332"/>
      <c r="B110" s="357"/>
      <c r="C110" s="149">
        <f>'U.E. ALZIRA'!C91</f>
        <v>15</v>
      </c>
      <c r="D110" s="177">
        <f>'U.E. ALZIRA'!D91</f>
        <v>5</v>
      </c>
      <c r="E110" s="177">
        <f>'U.E. ALZIRA'!E91</f>
        <v>2</v>
      </c>
      <c r="F110" s="177">
        <f>'U.E. ALZIRA'!F91</f>
        <v>3</v>
      </c>
      <c r="G110" s="177">
        <f>'U.E. ALZIRA'!G91</f>
        <v>10</v>
      </c>
      <c r="H110" s="177">
        <f>'U.E. ALZIRA'!H91</f>
        <v>0</v>
      </c>
      <c r="I110" s="415">
        <f>'U.E. ALZIRA'!I91</f>
        <v>696</v>
      </c>
      <c r="J110" s="177">
        <f>'U.E. ALZIRA'!J91</f>
        <v>46.4</v>
      </c>
      <c r="K110" s="177">
        <f>'U.E. ALZIRA'!K91</f>
        <v>22.745098039215687</v>
      </c>
      <c r="L110" s="177">
        <f>'U.E. ALZIRA'!L91</f>
        <v>16</v>
      </c>
      <c r="M110" s="177">
        <f>'U.E. ALZIRA'!M91</f>
        <v>15</v>
      </c>
      <c r="N110" s="177">
        <f>'U.E. ALZIRA'!N91</f>
        <v>1</v>
      </c>
      <c r="O110" s="177">
        <f>'U.E. ALZIRA'!O91</f>
        <v>1</v>
      </c>
      <c r="P110" s="177">
        <f>'U.E. ALZIRA'!P91</f>
        <v>0</v>
      </c>
      <c r="Q110" s="177">
        <f>'U.E. ALZIRA'!Q91</f>
        <v>0</v>
      </c>
      <c r="R110" s="173">
        <f>'U.E. ALZIRA'!R91</f>
        <v>1</v>
      </c>
      <c r="S110" s="174">
        <f>'U.E. ALZIRA'!S91</f>
        <v>0</v>
      </c>
      <c r="T110" s="106">
        <f>'U.E. ALZIRA'!T91</f>
        <v>0</v>
      </c>
      <c r="U110" s="106">
        <f>'U.E. ALZIRA'!U91</f>
        <v>0</v>
      </c>
      <c r="V110" s="176">
        <f>'U.E. ALZIRA'!V91</f>
        <v>1</v>
      </c>
      <c r="W110" s="111"/>
      <c r="X110" s="111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171"/>
      <c r="FC110" s="60"/>
      <c r="FD110" s="99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172"/>
      <c r="GZ110" s="172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172"/>
      <c r="IS110" s="172"/>
      <c r="IT110" s="172"/>
      <c r="IU110" s="172"/>
      <c r="IV110" s="172"/>
    </row>
    <row r="111" spans="1:256" hidden="1" x14ac:dyDescent="0.25">
      <c r="A111" s="332"/>
      <c r="B111" s="346"/>
      <c r="C111" s="149">
        <f>'U.E. ALZIRA'!C92</f>
        <v>12</v>
      </c>
      <c r="D111" s="177">
        <f>'U.E. ALZIRA'!D92</f>
        <v>12</v>
      </c>
      <c r="E111" s="177">
        <f>'U.E. ALZIRA'!E92</f>
        <v>8</v>
      </c>
      <c r="F111" s="177">
        <f>'U.E. ALZIRA'!F92</f>
        <v>4</v>
      </c>
      <c r="G111" s="177">
        <f>'U.E. ALZIRA'!G92</f>
        <v>0</v>
      </c>
      <c r="H111" s="177">
        <f>'U.E. ALZIRA'!H92</f>
        <v>0</v>
      </c>
      <c r="I111" s="415">
        <f>'U.E. ALZIRA'!I92</f>
        <v>1003</v>
      </c>
      <c r="J111" s="177">
        <f>'U.E. ALZIRA'!J92</f>
        <v>83.583333333333329</v>
      </c>
      <c r="K111" s="177">
        <f>'U.E. ALZIRA'!K92</f>
        <v>32.777777777777779</v>
      </c>
      <c r="L111" s="177">
        <f>'U.E. ALZIRA'!L92</f>
        <v>16</v>
      </c>
      <c r="M111" s="177">
        <f>'U.E. ALZIRA'!M92</f>
        <v>12</v>
      </c>
      <c r="N111" s="177">
        <f>'U.E. ALZIRA'!N92</f>
        <v>4</v>
      </c>
      <c r="O111" s="177">
        <f>'U.E. ALZIRA'!O92</f>
        <v>0</v>
      </c>
      <c r="P111" s="177">
        <f>'U.E. ALZIRA'!P92</f>
        <v>4</v>
      </c>
      <c r="Q111" s="177">
        <f>'U.E. ALZIRA'!Q92</f>
        <v>0</v>
      </c>
      <c r="R111" s="173">
        <f>'U.E. ALZIRA'!R92</f>
        <v>1</v>
      </c>
      <c r="S111" s="174">
        <f>'U.E. ALZIRA'!S92</f>
        <v>0</v>
      </c>
      <c r="T111" s="106">
        <f>'U.E. ALZIRA'!T92</f>
        <v>0</v>
      </c>
      <c r="U111" s="106">
        <f>'U.E. ALZIRA'!U92</f>
        <v>0</v>
      </c>
      <c r="V111" s="176">
        <f>'U.E. ALZIRA'!V92</f>
        <v>3</v>
      </c>
      <c r="W111" s="111"/>
      <c r="X111" s="111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171"/>
      <c r="FC111" s="60"/>
      <c r="FD111" s="99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172"/>
      <c r="GZ111" s="172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172"/>
      <c r="IS111" s="172"/>
      <c r="IT111" s="172"/>
      <c r="IU111" s="172"/>
      <c r="IV111" s="172"/>
    </row>
    <row r="112" spans="1:256" hidden="1" x14ac:dyDescent="0.25">
      <c r="A112" s="332"/>
      <c r="B112" s="346"/>
      <c r="C112" s="149">
        <f>'U.E. ALZIRA'!C93</f>
        <v>19</v>
      </c>
      <c r="D112" s="177">
        <f>'U.E. ALZIRA'!D93</f>
        <v>5</v>
      </c>
      <c r="E112" s="177">
        <f>'U.E. ALZIRA'!E93</f>
        <v>0</v>
      </c>
      <c r="F112" s="177">
        <f>'U.E. ALZIRA'!F93</f>
        <v>5</v>
      </c>
      <c r="G112" s="177">
        <f>'U.E. ALZIRA'!G93</f>
        <v>14</v>
      </c>
      <c r="H112" s="177">
        <f>'U.E. ALZIRA'!H93</f>
        <v>0</v>
      </c>
      <c r="I112" s="415">
        <f>'U.E. ALZIRA'!I93</f>
        <v>648</v>
      </c>
      <c r="J112" s="177">
        <f>'U.E. ALZIRA'!J93</f>
        <v>34.10526315789474</v>
      </c>
      <c r="K112" s="177">
        <f>'U.E. ALZIRA'!K93</f>
        <v>21.176470588235293</v>
      </c>
      <c r="L112" s="177">
        <f>'U.E. ALZIRA'!L93</f>
        <v>34</v>
      </c>
      <c r="M112" s="177">
        <f>'U.E. ALZIRA'!M93</f>
        <v>24</v>
      </c>
      <c r="N112" s="177">
        <f>'U.E. ALZIRA'!N93</f>
        <v>10</v>
      </c>
      <c r="O112" s="177">
        <f>'U.E. ALZIRA'!O93</f>
        <v>10</v>
      </c>
      <c r="P112" s="177">
        <f>'U.E. ALZIRA'!P93</f>
        <v>0</v>
      </c>
      <c r="Q112" s="177">
        <f>'U.E. ALZIRA'!Q93</f>
        <v>0</v>
      </c>
      <c r="R112" s="173">
        <f>'U.E. ALZIRA'!R93</f>
        <v>0</v>
      </c>
      <c r="S112" s="174">
        <f>'U.E. ALZIRA'!S93</f>
        <v>0</v>
      </c>
      <c r="T112" s="106">
        <f>'U.E. ALZIRA'!T93</f>
        <v>0</v>
      </c>
      <c r="U112" s="106">
        <f>'U.E. ALZIRA'!U93</f>
        <v>0</v>
      </c>
      <c r="V112" s="176">
        <f>'U.E. ALZIRA'!V93</f>
        <v>1</v>
      </c>
      <c r="W112" s="111"/>
      <c r="X112" s="111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171"/>
      <c r="FC112" s="60"/>
      <c r="FD112" s="99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172"/>
      <c r="GZ112" s="172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172"/>
      <c r="IS112" s="172"/>
      <c r="IT112" s="172"/>
      <c r="IU112" s="172"/>
      <c r="IV112" s="172"/>
    </row>
    <row r="113" spans="1:256" ht="12.75" hidden="1" customHeight="1" x14ac:dyDescent="0.25">
      <c r="A113" s="411"/>
      <c r="B113" s="346"/>
      <c r="C113" s="149">
        <f>'U.E. ALZIRA'!C94</f>
        <v>26</v>
      </c>
      <c r="D113" s="177">
        <f>'U.E. ALZIRA'!D94</f>
        <v>21</v>
      </c>
      <c r="E113" s="177">
        <f>'U.E. ALZIRA'!E94</f>
        <v>1</v>
      </c>
      <c r="F113" s="177">
        <f>'U.E. ALZIRA'!F94</f>
        <v>20</v>
      </c>
      <c r="G113" s="177">
        <f>'U.E. ALZIRA'!G94</f>
        <v>5</v>
      </c>
      <c r="H113" s="177">
        <f>'U.E. ALZIRA'!H94</f>
        <v>0</v>
      </c>
      <c r="I113" s="415">
        <f>'U.E. ALZIRA'!I94</f>
        <v>1424</v>
      </c>
      <c r="J113" s="177">
        <f>'U.E. ALZIRA'!J94</f>
        <v>54.769230769230766</v>
      </c>
      <c r="K113" s="177">
        <f>'U.E. ALZIRA'!K94</f>
        <v>46.535947712418299</v>
      </c>
      <c r="L113" s="177">
        <f>'U.E. ALZIRA'!L94</f>
        <v>34</v>
      </c>
      <c r="M113" s="177">
        <f>'U.E. ALZIRA'!M94</f>
        <v>27</v>
      </c>
      <c r="N113" s="177">
        <f>'U.E. ALZIRA'!N94</f>
        <v>7</v>
      </c>
      <c r="O113" s="177">
        <f>'U.E. ALZIRA'!O94</f>
        <v>0</v>
      </c>
      <c r="P113" s="177">
        <f>'U.E. ALZIRA'!P94</f>
        <v>7</v>
      </c>
      <c r="Q113" s="177">
        <f>'U.E. ALZIRA'!Q94</f>
        <v>0</v>
      </c>
      <c r="R113" s="173">
        <f>'U.E. ALZIRA'!R94</f>
        <v>3</v>
      </c>
      <c r="S113" s="174">
        <f>'U.E. ALZIRA'!S94</f>
        <v>0</v>
      </c>
      <c r="T113" s="106">
        <f>'U.E. ALZIRA'!T94</f>
        <v>0</v>
      </c>
      <c r="U113" s="106">
        <f>'U.E. ALZIRA'!U94</f>
        <v>0</v>
      </c>
      <c r="V113" s="176">
        <f>'U.E. ALZIRA'!V94</f>
        <v>2</v>
      </c>
      <c r="W113" s="111"/>
      <c r="X113" s="111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171"/>
      <c r="FC113" s="60"/>
      <c r="FD113" s="99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172"/>
      <c r="GZ113" s="172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172"/>
      <c r="IS113" s="172"/>
      <c r="IT113" s="172"/>
      <c r="IU113" s="172"/>
      <c r="IV113" s="172"/>
    </row>
    <row r="114" spans="1:256" hidden="1" x14ac:dyDescent="0.25">
      <c r="A114" s="411"/>
      <c r="B114" s="357"/>
      <c r="C114" s="149">
        <f>'U.E. ALZIRA'!C95</f>
        <v>0</v>
      </c>
      <c r="D114" s="177">
        <f>'U.E. ALZIRA'!D95</f>
        <v>0</v>
      </c>
      <c r="E114" s="177">
        <f>'U.E. ALZIRA'!E95</f>
        <v>0</v>
      </c>
      <c r="F114" s="177">
        <f>'U.E. ALZIRA'!F95</f>
        <v>0</v>
      </c>
      <c r="G114" s="177">
        <f>'U.E. ALZIRA'!G95</f>
        <v>0</v>
      </c>
      <c r="H114" s="177">
        <f>'U.E. ALZIRA'!H95</f>
        <v>0</v>
      </c>
      <c r="I114" s="415">
        <f>'U.E. ALZIRA'!I95</f>
        <v>0</v>
      </c>
      <c r="J114" s="177" t="e">
        <f>'U.E. ALZIRA'!J95</f>
        <v>#DIV/0!</v>
      </c>
      <c r="K114" s="177">
        <f>'U.E. ALZIRA'!K95</f>
        <v>0</v>
      </c>
      <c r="L114" s="177">
        <f>'U.E. ALZIRA'!L95</f>
        <v>1</v>
      </c>
      <c r="M114" s="177">
        <f>'U.E. ALZIRA'!M95</f>
        <v>1</v>
      </c>
      <c r="N114" s="177">
        <f>'U.E. ALZIRA'!N95</f>
        <v>0</v>
      </c>
      <c r="O114" s="177">
        <f>'U.E. ALZIRA'!O95</f>
        <v>0</v>
      </c>
      <c r="P114" s="177">
        <f>'U.E. ALZIRA'!P95</f>
        <v>0</v>
      </c>
      <c r="Q114" s="177">
        <f>'U.E. ALZIRA'!Q95</f>
        <v>0</v>
      </c>
      <c r="R114" s="173">
        <f>'U.E. ALZIRA'!R95</f>
        <v>0</v>
      </c>
      <c r="S114" s="174">
        <f>'U.E. ALZIRA'!S95</f>
        <v>0</v>
      </c>
      <c r="T114" s="106">
        <f>'U.E. ALZIRA'!T95</f>
        <v>0</v>
      </c>
      <c r="U114" s="106">
        <f>'U.E. ALZIRA'!U95</f>
        <v>0</v>
      </c>
      <c r="V114" s="176">
        <f>'U.E. ALZIRA'!V95</f>
        <v>0</v>
      </c>
      <c r="W114" s="111"/>
      <c r="X114" s="111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171"/>
      <c r="FC114" s="60"/>
      <c r="FD114" s="99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172"/>
      <c r="GZ114" s="172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172"/>
      <c r="IS114" s="172"/>
      <c r="IT114" s="172"/>
      <c r="IU114" s="172"/>
      <c r="IV114" s="172"/>
    </row>
    <row r="115" spans="1:256" hidden="1" x14ac:dyDescent="0.25">
      <c r="A115" s="411"/>
      <c r="B115" s="346"/>
      <c r="C115" s="149">
        <f>'U.E. ALZIRA'!C96</f>
        <v>13</v>
      </c>
      <c r="D115" s="177">
        <f>'U.E. ALZIRA'!D96</f>
        <v>4</v>
      </c>
      <c r="E115" s="177">
        <f>'U.E. ALZIRA'!E96</f>
        <v>1</v>
      </c>
      <c r="F115" s="177">
        <f>'U.E. ALZIRA'!F96</f>
        <v>4</v>
      </c>
      <c r="G115" s="177">
        <f>'U.E. ALZIRA'!G96</f>
        <v>9</v>
      </c>
      <c r="H115" s="177">
        <f>'U.E. ALZIRA'!H96</f>
        <v>0</v>
      </c>
      <c r="I115" s="415">
        <f>'U.E. ALZIRA'!I96</f>
        <v>534</v>
      </c>
      <c r="J115" s="177">
        <f>'U.E. ALZIRA'!J96</f>
        <v>41.07692307692308</v>
      </c>
      <c r="K115" s="177">
        <f>'U.E. ALZIRA'!K96</f>
        <v>17.450980392156861</v>
      </c>
      <c r="L115" s="177">
        <f>'U.E. ALZIRA'!L96</f>
        <v>15</v>
      </c>
      <c r="M115" s="177">
        <f>'U.E. ALZIRA'!M96</f>
        <v>13</v>
      </c>
      <c r="N115" s="177">
        <f>'U.E. ALZIRA'!N96</f>
        <v>1</v>
      </c>
      <c r="O115" s="177">
        <f>'U.E. ALZIRA'!O96</f>
        <v>1</v>
      </c>
      <c r="P115" s="177">
        <f>'U.E. ALZIRA'!P96</f>
        <v>0</v>
      </c>
      <c r="Q115" s="177">
        <f>'U.E. ALZIRA'!Q96</f>
        <v>0</v>
      </c>
      <c r="R115" s="173">
        <f>'U.E. ALZIRA'!R96</f>
        <v>1</v>
      </c>
      <c r="S115" s="174">
        <f>'U.E. ALZIRA'!S96</f>
        <v>0</v>
      </c>
      <c r="T115" s="106">
        <f>'U.E. ALZIRA'!T96</f>
        <v>0</v>
      </c>
      <c r="U115" s="106">
        <f>'U.E. ALZIRA'!U96</f>
        <v>0</v>
      </c>
      <c r="V115" s="176">
        <f>'U.E. ALZIRA'!V96</f>
        <v>4</v>
      </c>
      <c r="W115" s="111"/>
      <c r="X115" s="111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171"/>
      <c r="FC115" s="60"/>
      <c r="FD115" s="99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172"/>
      <c r="GZ115" s="172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172"/>
      <c r="IS115" s="172"/>
      <c r="IT115" s="172"/>
      <c r="IU115" s="172"/>
      <c r="IV115" s="172"/>
    </row>
    <row r="116" spans="1:256" hidden="1" x14ac:dyDescent="0.25">
      <c r="A116" s="411"/>
      <c r="B116" s="346"/>
      <c r="C116" s="149">
        <f>'U.E. ALZIRA'!C97</f>
        <v>5</v>
      </c>
      <c r="D116" s="177">
        <f>'U.E. ALZIRA'!D97</f>
        <v>1</v>
      </c>
      <c r="E116" s="177">
        <f>'U.E. ALZIRA'!E97</f>
        <v>0</v>
      </c>
      <c r="F116" s="177">
        <f>'U.E. ALZIRA'!F97</f>
        <v>1</v>
      </c>
      <c r="G116" s="177">
        <f>'U.E. ALZIRA'!G97</f>
        <v>4</v>
      </c>
      <c r="H116" s="177">
        <f>'U.E. ALZIRA'!H97</f>
        <v>0</v>
      </c>
      <c r="I116" s="415">
        <f>'U.E. ALZIRA'!I97</f>
        <v>130</v>
      </c>
      <c r="J116" s="177">
        <f>'U.E. ALZIRA'!J97</f>
        <v>26</v>
      </c>
      <c r="K116" s="177">
        <f>'U.E. ALZIRA'!K97</f>
        <v>4.2483660130718954</v>
      </c>
      <c r="L116" s="177">
        <f>'U.E. ALZIRA'!L97</f>
        <v>15</v>
      </c>
      <c r="M116" s="177">
        <f>'U.E. ALZIRA'!M97</f>
        <v>11</v>
      </c>
      <c r="N116" s="177">
        <f>'U.E. ALZIRA'!N97</f>
        <v>4</v>
      </c>
      <c r="O116" s="177">
        <f>'U.E. ALZIRA'!O97</f>
        <v>4</v>
      </c>
      <c r="P116" s="177">
        <f>'U.E. ALZIRA'!P97</f>
        <v>0</v>
      </c>
      <c r="Q116" s="177">
        <f>'U.E. ALZIRA'!Q97</f>
        <v>0</v>
      </c>
      <c r="R116" s="173">
        <f>'U.E. ALZIRA'!R97</f>
        <v>0</v>
      </c>
      <c r="S116" s="174">
        <f>'U.E. ALZIRA'!S97</f>
        <v>0</v>
      </c>
      <c r="T116" s="106">
        <f>'U.E. ALZIRA'!T97</f>
        <v>0</v>
      </c>
      <c r="U116" s="106">
        <f>'U.E. ALZIRA'!U97</f>
        <v>0</v>
      </c>
      <c r="V116" s="176">
        <f>'U.E. ALZIRA'!V97</f>
        <v>0</v>
      </c>
      <c r="W116" s="111"/>
      <c r="X116" s="111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171"/>
      <c r="FC116" s="60"/>
      <c r="FD116" s="99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172"/>
      <c r="GZ116" s="172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172"/>
      <c r="IS116" s="172"/>
      <c r="IT116" s="172"/>
      <c r="IU116" s="172"/>
      <c r="IV116" s="172"/>
    </row>
    <row r="117" spans="1:256" hidden="1" x14ac:dyDescent="0.25">
      <c r="A117" s="411"/>
      <c r="B117" s="357"/>
      <c r="C117" s="149">
        <f>'U.E. ALZIRA'!C98</f>
        <v>0</v>
      </c>
      <c r="D117" s="177">
        <f>'U.E. ALZIRA'!D98</f>
        <v>0</v>
      </c>
      <c r="E117" s="177">
        <f>'U.E. ALZIRA'!E98</f>
        <v>0</v>
      </c>
      <c r="F117" s="177">
        <f>'U.E. ALZIRA'!F98</f>
        <v>0</v>
      </c>
      <c r="G117" s="177">
        <f>'U.E. ALZIRA'!G98</f>
        <v>0</v>
      </c>
      <c r="H117" s="177">
        <f>'U.E. ALZIRA'!H98</f>
        <v>0</v>
      </c>
      <c r="I117" s="415">
        <f>'U.E. ALZIRA'!I98</f>
        <v>0</v>
      </c>
      <c r="J117" s="177" t="e">
        <f>'U.E. ALZIRA'!J98</f>
        <v>#DIV/0!</v>
      </c>
      <c r="K117" s="177">
        <f>'U.E. ALZIRA'!K98</f>
        <v>0</v>
      </c>
      <c r="L117" s="177">
        <f>'U.E. ALZIRA'!L98</f>
        <v>34</v>
      </c>
      <c r="M117" s="177">
        <f>'U.E. ALZIRA'!M98</f>
        <v>0</v>
      </c>
      <c r="N117" s="177">
        <f>'U.E. ALZIRA'!N98</f>
        <v>0</v>
      </c>
      <c r="O117" s="177">
        <f>'U.E. ALZIRA'!O98</f>
        <v>0</v>
      </c>
      <c r="P117" s="177">
        <f>'U.E. ALZIRA'!P98</f>
        <v>0</v>
      </c>
      <c r="Q117" s="177">
        <f>'U.E. ALZIRA'!Q98</f>
        <v>0</v>
      </c>
      <c r="R117" s="173">
        <f>'U.E. ALZIRA'!R98</f>
        <v>0</v>
      </c>
      <c r="S117" s="174">
        <f>'U.E. ALZIRA'!S98</f>
        <v>0</v>
      </c>
      <c r="T117" s="106">
        <f>'U.E. ALZIRA'!T98</f>
        <v>0</v>
      </c>
      <c r="U117" s="106">
        <f>'U.E. ALZIRA'!U98</f>
        <v>0</v>
      </c>
      <c r="V117" s="176">
        <f>'U.E. ALZIRA'!V98</f>
        <v>1</v>
      </c>
      <c r="W117" s="111"/>
      <c r="X117" s="111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171"/>
      <c r="FC117" s="60"/>
      <c r="FD117" s="99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172"/>
      <c r="GZ117" s="172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172"/>
      <c r="IS117" s="172"/>
      <c r="IT117" s="172"/>
      <c r="IU117" s="172"/>
      <c r="IV117" s="172"/>
    </row>
    <row r="118" spans="1:256" hidden="1" x14ac:dyDescent="0.25">
      <c r="A118" s="411"/>
      <c r="B118" s="357"/>
      <c r="C118" s="149">
        <f>'U.E. ALZIRA'!C99</f>
        <v>0</v>
      </c>
      <c r="D118" s="177">
        <f>'U.E. ALZIRA'!D99</f>
        <v>0</v>
      </c>
      <c r="E118" s="177">
        <f>'U.E. ALZIRA'!E99</f>
        <v>0</v>
      </c>
      <c r="F118" s="177">
        <f>'U.E. ALZIRA'!F99</f>
        <v>0</v>
      </c>
      <c r="G118" s="177">
        <f>'U.E. ALZIRA'!G99</f>
        <v>0</v>
      </c>
      <c r="H118" s="177">
        <f>'U.E. ALZIRA'!H99</f>
        <v>0</v>
      </c>
      <c r="I118" s="415">
        <f>'U.E. ALZIRA'!I99</f>
        <v>0</v>
      </c>
      <c r="J118" s="177" t="e">
        <f>'U.E. ALZIRA'!J99</f>
        <v>#DIV/0!</v>
      </c>
      <c r="K118" s="177">
        <f>'U.E. ALZIRA'!K99</f>
        <v>0</v>
      </c>
      <c r="L118" s="177">
        <f>'U.E. ALZIRA'!L99</f>
        <v>34</v>
      </c>
      <c r="M118" s="177">
        <f>'U.E. ALZIRA'!M99</f>
        <v>0</v>
      </c>
      <c r="N118" s="177">
        <f>'U.E. ALZIRA'!N99</f>
        <v>0</v>
      </c>
      <c r="O118" s="177">
        <f>'U.E. ALZIRA'!O99</f>
        <v>0</v>
      </c>
      <c r="P118" s="177">
        <f>'U.E. ALZIRA'!P99</f>
        <v>0</v>
      </c>
      <c r="Q118" s="177">
        <f>'U.E. ALZIRA'!Q99</f>
        <v>0</v>
      </c>
      <c r="R118" s="173">
        <f>'U.E. ALZIRA'!R99</f>
        <v>0</v>
      </c>
      <c r="S118" s="174">
        <f>'U.E. ALZIRA'!S99</f>
        <v>0</v>
      </c>
      <c r="T118" s="106">
        <f>'U.E. ALZIRA'!T99</f>
        <v>0</v>
      </c>
      <c r="U118" s="106">
        <f>'U.E. ALZIRA'!U99</f>
        <v>0</v>
      </c>
      <c r="V118" s="176">
        <f>'U.E. ALZIRA'!V99</f>
        <v>0</v>
      </c>
      <c r="W118" s="111"/>
      <c r="X118" s="111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171"/>
      <c r="FC118" s="60"/>
      <c r="FD118" s="99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172"/>
      <c r="GZ118" s="172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172"/>
      <c r="IS118" s="172"/>
      <c r="IT118" s="172"/>
      <c r="IU118" s="172"/>
      <c r="IV118" s="172"/>
    </row>
    <row r="119" spans="1:256" hidden="1" x14ac:dyDescent="0.25">
      <c r="A119" s="411"/>
      <c r="B119" s="357"/>
      <c r="C119" s="149">
        <f>'U.E. ALZIRA'!C100</f>
        <v>0</v>
      </c>
      <c r="D119" s="177">
        <f>'U.E. ALZIRA'!D100</f>
        <v>0</v>
      </c>
      <c r="E119" s="177">
        <f>'U.E. ALZIRA'!E100</f>
        <v>0</v>
      </c>
      <c r="F119" s="177">
        <f>'U.E. ALZIRA'!F100</f>
        <v>0</v>
      </c>
      <c r="G119" s="177">
        <f>'U.E. ALZIRA'!G100</f>
        <v>0</v>
      </c>
      <c r="H119" s="177">
        <f>'U.E. ALZIRA'!H100</f>
        <v>0</v>
      </c>
      <c r="I119" s="415">
        <f>'U.E. ALZIRA'!I100</f>
        <v>0</v>
      </c>
      <c r="J119" s="177" t="e">
        <f>'U.E. ALZIRA'!J100</f>
        <v>#DIV/0!</v>
      </c>
      <c r="K119" s="177">
        <f>'U.E. ALZIRA'!K100</f>
        <v>0</v>
      </c>
      <c r="L119" s="177">
        <f>'U.E. ALZIRA'!L100</f>
        <v>34</v>
      </c>
      <c r="M119" s="177">
        <f>'U.E. ALZIRA'!M100</f>
        <v>0</v>
      </c>
      <c r="N119" s="177">
        <f>'U.E. ALZIRA'!N100</f>
        <v>0</v>
      </c>
      <c r="O119" s="177">
        <f>'U.E. ALZIRA'!O100</f>
        <v>0</v>
      </c>
      <c r="P119" s="177">
        <f>'U.E. ALZIRA'!P100</f>
        <v>0</v>
      </c>
      <c r="Q119" s="177">
        <f>'U.E. ALZIRA'!Q100</f>
        <v>0</v>
      </c>
      <c r="R119" s="173">
        <f>'U.E. ALZIRA'!R100</f>
        <v>0</v>
      </c>
      <c r="S119" s="174">
        <f>'U.E. ALZIRA'!S100</f>
        <v>0</v>
      </c>
      <c r="T119" s="106">
        <f>'U.E. ALZIRA'!T100</f>
        <v>0</v>
      </c>
      <c r="U119" s="106">
        <f>'U.E. ALZIRA'!U100</f>
        <v>0</v>
      </c>
      <c r="V119" s="176">
        <f>'U.E. ALZIRA'!V100</f>
        <v>0</v>
      </c>
      <c r="W119" s="111"/>
      <c r="X119" s="111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171"/>
      <c r="FC119" s="60"/>
      <c r="FD119" s="99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172"/>
      <c r="GZ119" s="172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172"/>
      <c r="IS119" s="172"/>
      <c r="IT119" s="172"/>
      <c r="IU119" s="172"/>
      <c r="IV119" s="172"/>
    </row>
    <row r="120" spans="1:256" hidden="1" x14ac:dyDescent="0.25">
      <c r="A120" s="84"/>
      <c r="B120" s="346"/>
      <c r="C120" s="149">
        <f>'U.E. ALZIRA'!C101</f>
        <v>0</v>
      </c>
      <c r="D120" s="177">
        <f>'U.E. ALZIRA'!D101</f>
        <v>0</v>
      </c>
      <c r="E120" s="177">
        <f>'U.E. ALZIRA'!E101</f>
        <v>0</v>
      </c>
      <c r="F120" s="177">
        <f>'U.E. ALZIRA'!F101</f>
        <v>0</v>
      </c>
      <c r="G120" s="177">
        <f>'U.E. ALZIRA'!G101</f>
        <v>0</v>
      </c>
      <c r="H120" s="177">
        <f>'U.E. ALZIRA'!H101</f>
        <v>0</v>
      </c>
      <c r="I120" s="415">
        <f>'U.E. ALZIRA'!I101</f>
        <v>3</v>
      </c>
      <c r="J120" s="177" t="e">
        <f>'U.E. ALZIRA'!J101</f>
        <v>#DIV/0!</v>
      </c>
      <c r="K120" s="177">
        <f>'U.E. ALZIRA'!K101</f>
        <v>9.8039215686274508E-2</v>
      </c>
      <c r="L120" s="177">
        <f>'U.E. ALZIRA'!L101</f>
        <v>34</v>
      </c>
      <c r="M120" s="177">
        <f>'U.E. ALZIRA'!M101</f>
        <v>0</v>
      </c>
      <c r="N120" s="177">
        <f>'U.E. ALZIRA'!N101</f>
        <v>0</v>
      </c>
      <c r="O120" s="177">
        <f>'U.E. ALZIRA'!O101</f>
        <v>0</v>
      </c>
      <c r="P120" s="177">
        <f>'U.E. ALZIRA'!P101</f>
        <v>0</v>
      </c>
      <c r="Q120" s="177">
        <f>'U.E. ALZIRA'!Q101</f>
        <v>0</v>
      </c>
      <c r="R120" s="173">
        <f>'U.E. ALZIRA'!R101</f>
        <v>0</v>
      </c>
      <c r="S120" s="174">
        <f>'U.E. ALZIRA'!S101</f>
        <v>0</v>
      </c>
      <c r="T120" s="106">
        <f>'U.E. ALZIRA'!T101</f>
        <v>0</v>
      </c>
      <c r="U120" s="106">
        <f>'U.E. ALZIRA'!U101</f>
        <v>0</v>
      </c>
      <c r="V120" s="176">
        <f>'U.E. ALZIRA'!V101</f>
        <v>0</v>
      </c>
      <c r="W120" s="111"/>
      <c r="X120" s="111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171"/>
      <c r="FC120" s="60"/>
      <c r="FD120" s="99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172"/>
      <c r="GZ120" s="172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172"/>
      <c r="IS120" s="172"/>
      <c r="IT120" s="172"/>
      <c r="IU120" s="172"/>
      <c r="IV120" s="172"/>
    </row>
    <row r="121" spans="1:256" hidden="1" x14ac:dyDescent="0.25">
      <c r="A121" s="84"/>
      <c r="B121" s="346"/>
      <c r="C121" s="149">
        <f>'U.E. ALZIRA'!C102</f>
        <v>0</v>
      </c>
      <c r="D121" s="177">
        <f>'U.E. ALZIRA'!D102</f>
        <v>0</v>
      </c>
      <c r="E121" s="177">
        <f>'U.E. ALZIRA'!E102</f>
        <v>0</v>
      </c>
      <c r="F121" s="177">
        <f>'U.E. ALZIRA'!F102</f>
        <v>0</v>
      </c>
      <c r="G121" s="177">
        <f>'U.E. ALZIRA'!G102</f>
        <v>0</v>
      </c>
      <c r="H121" s="177">
        <f>'U.E. ALZIRA'!H102</f>
        <v>0</v>
      </c>
      <c r="I121" s="415">
        <f>'U.E. ALZIRA'!I102</f>
        <v>0</v>
      </c>
      <c r="J121" s="177">
        <f>'U.E. ALZIRA'!J102</f>
        <v>0</v>
      </c>
      <c r="K121" s="177">
        <f>'U.E. ALZIRA'!K102</f>
        <v>0</v>
      </c>
      <c r="L121" s="177">
        <f>'U.E. ALZIRA'!L102</f>
        <v>0</v>
      </c>
      <c r="M121" s="177">
        <f>'U.E. ALZIRA'!M102</f>
        <v>0</v>
      </c>
      <c r="N121" s="177">
        <f>'U.E. ALZIRA'!N102</f>
        <v>0</v>
      </c>
      <c r="O121" s="177">
        <f>'U.E. ALZIRA'!O102</f>
        <v>0</v>
      </c>
      <c r="P121" s="177">
        <f>'U.E. ALZIRA'!P102</f>
        <v>0</v>
      </c>
      <c r="Q121" s="177">
        <f>'U.E. ALZIRA'!Q102</f>
        <v>0</v>
      </c>
      <c r="R121" s="173">
        <f>'U.E. ALZIRA'!R102</f>
        <v>2</v>
      </c>
      <c r="S121" s="174">
        <f>'U.E. ALZIRA'!S102</f>
        <v>0</v>
      </c>
      <c r="T121" s="106">
        <f>'U.E. ALZIRA'!T102</f>
        <v>0</v>
      </c>
      <c r="U121" s="106">
        <f>'U.E. ALZIRA'!U102</f>
        <v>0</v>
      </c>
      <c r="V121" s="176">
        <f>'U.E. ALZIRA'!V102</f>
        <v>0</v>
      </c>
      <c r="W121" s="111"/>
      <c r="X121" s="111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171"/>
      <c r="FC121" s="60"/>
      <c r="FD121" s="99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172"/>
      <c r="GZ121" s="172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172"/>
      <c r="IS121" s="172"/>
      <c r="IT121" s="172"/>
      <c r="IU121" s="172"/>
      <c r="IV121" s="172"/>
    </row>
    <row r="122" spans="1:256" hidden="1" x14ac:dyDescent="0.25">
      <c r="A122" s="84"/>
      <c r="B122" s="346"/>
      <c r="C122" s="149">
        <f>'U.E. ALZIRA'!C103</f>
        <v>0</v>
      </c>
      <c r="D122" s="177">
        <f>'U.E. ALZIRA'!D103</f>
        <v>0</v>
      </c>
      <c r="E122" s="177">
        <f>'U.E. ALZIRA'!E103</f>
        <v>0</v>
      </c>
      <c r="F122" s="177">
        <f>'U.E. ALZIRA'!F103</f>
        <v>0</v>
      </c>
      <c r="G122" s="177">
        <f>'U.E. ALZIRA'!G103</f>
        <v>0</v>
      </c>
      <c r="H122" s="177">
        <f>'U.E. ALZIRA'!H103</f>
        <v>0</v>
      </c>
      <c r="I122" s="415">
        <f>'U.E. ALZIRA'!I103</f>
        <v>0</v>
      </c>
      <c r="J122" s="177">
        <f>'U.E. ALZIRA'!J103</f>
        <v>0</v>
      </c>
      <c r="K122" s="177">
        <f>'U.E. ALZIRA'!K103</f>
        <v>0</v>
      </c>
      <c r="L122" s="177">
        <f>'U.E. ALZIRA'!L103</f>
        <v>0</v>
      </c>
      <c r="M122" s="177">
        <f>'U.E. ALZIRA'!M103</f>
        <v>0</v>
      </c>
      <c r="N122" s="177">
        <f>'U.E. ALZIRA'!N103</f>
        <v>0</v>
      </c>
      <c r="O122" s="177">
        <f>'U.E. ALZIRA'!O103</f>
        <v>0</v>
      </c>
      <c r="P122" s="177">
        <f>'U.E. ALZIRA'!P103</f>
        <v>0</v>
      </c>
      <c r="Q122" s="177">
        <f>'U.E. ALZIRA'!Q103</f>
        <v>0</v>
      </c>
      <c r="R122" s="173">
        <f>'U.E. ALZIRA'!R103</f>
        <v>0</v>
      </c>
      <c r="S122" s="174">
        <f>'U.E. ALZIRA'!S103</f>
        <v>0</v>
      </c>
      <c r="T122" s="106">
        <f>'U.E. ALZIRA'!T103</f>
        <v>0</v>
      </c>
      <c r="U122" s="106">
        <f>'U.E. ALZIRA'!U103</f>
        <v>0</v>
      </c>
      <c r="V122" s="176">
        <f>'U.E. ALZIRA'!V103</f>
        <v>0</v>
      </c>
      <c r="W122" s="111"/>
      <c r="X122" s="111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171"/>
      <c r="FC122" s="60"/>
      <c r="FD122" s="99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172"/>
      <c r="GZ122" s="172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172"/>
      <c r="IS122" s="172"/>
      <c r="IT122" s="172"/>
      <c r="IU122" s="172"/>
      <c r="IV122" s="172"/>
    </row>
    <row r="123" spans="1:256" hidden="1" x14ac:dyDescent="0.25">
      <c r="A123" s="84"/>
      <c r="B123" s="123"/>
      <c r="C123" s="149">
        <f>'U.E. ALZIRA'!C104</f>
        <v>0</v>
      </c>
      <c r="D123" s="177">
        <f>'U.E. ALZIRA'!D104</f>
        <v>0</v>
      </c>
      <c r="E123" s="177">
        <f>'U.E. ALZIRA'!E104</f>
        <v>0</v>
      </c>
      <c r="F123" s="177">
        <f>'U.E. ALZIRA'!F104</f>
        <v>0</v>
      </c>
      <c r="G123" s="177">
        <f>'U.E. ALZIRA'!G104</f>
        <v>0</v>
      </c>
      <c r="H123" s="177">
        <f>'U.E. ALZIRA'!H104</f>
        <v>0</v>
      </c>
      <c r="I123" s="415">
        <f>'U.E. ALZIRA'!I104</f>
        <v>0</v>
      </c>
      <c r="J123" s="177">
        <f>'U.E. ALZIRA'!J104</f>
        <v>0</v>
      </c>
      <c r="K123" s="177">
        <f>'U.E. ALZIRA'!K104</f>
        <v>0</v>
      </c>
      <c r="L123" s="177">
        <f>'U.E. ALZIRA'!L104</f>
        <v>0</v>
      </c>
      <c r="M123" s="177">
        <f>'U.E. ALZIRA'!M104</f>
        <v>0</v>
      </c>
      <c r="N123" s="177">
        <f>'U.E. ALZIRA'!N104</f>
        <v>0</v>
      </c>
      <c r="O123" s="177">
        <f>'U.E. ALZIRA'!O104</f>
        <v>0</v>
      </c>
      <c r="P123" s="177">
        <f>'U.E. ALZIRA'!P104</f>
        <v>0</v>
      </c>
      <c r="Q123" s="177">
        <f>'U.E. ALZIRA'!Q104</f>
        <v>0</v>
      </c>
      <c r="R123" s="173">
        <f>'U.E. ALZIRA'!R104</f>
        <v>0</v>
      </c>
      <c r="S123" s="174">
        <f>'U.E. ALZIRA'!S104</f>
        <v>0</v>
      </c>
      <c r="T123" s="106">
        <f>'U.E. ALZIRA'!T104</f>
        <v>0</v>
      </c>
      <c r="U123" s="106">
        <f>'U.E. ALZIRA'!U104</f>
        <v>0</v>
      </c>
      <c r="V123" s="176">
        <f>'U.E. ALZIRA'!V104</f>
        <v>0</v>
      </c>
      <c r="W123" s="111"/>
      <c r="X123" s="111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171"/>
      <c r="FC123" s="60"/>
      <c r="FD123" s="99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172"/>
      <c r="GZ123" s="172"/>
      <c r="HA123" s="60"/>
      <c r="HB123" s="172"/>
      <c r="HC123" s="172"/>
      <c r="HD123" s="172"/>
      <c r="HE123" s="172"/>
      <c r="HF123" s="172"/>
      <c r="HG123" s="172"/>
      <c r="HH123" s="172"/>
      <c r="HI123" s="172"/>
      <c r="HJ123" s="172"/>
      <c r="HK123" s="172"/>
      <c r="HL123" s="172"/>
      <c r="HM123" s="172"/>
      <c r="HN123" s="172"/>
      <c r="HO123" s="172"/>
      <c r="HP123" s="172"/>
      <c r="HQ123" s="172"/>
      <c r="HR123" s="172"/>
      <c r="HS123" s="172"/>
      <c r="HT123" s="172"/>
      <c r="HU123" s="172"/>
      <c r="HV123" s="172"/>
      <c r="HW123" s="172"/>
      <c r="HX123" s="172"/>
      <c r="HY123" s="172"/>
      <c r="HZ123" s="172"/>
      <c r="IA123" s="172"/>
      <c r="IB123" s="172"/>
      <c r="IC123" s="172"/>
      <c r="ID123" s="172"/>
      <c r="IE123" s="172"/>
      <c r="IF123" s="172"/>
      <c r="IG123" s="60"/>
      <c r="IH123" s="60"/>
      <c r="II123" s="60"/>
      <c r="IJ123" s="60"/>
      <c r="IK123" s="172"/>
      <c r="IL123" s="172"/>
      <c r="IM123" s="172"/>
      <c r="IN123" s="172"/>
      <c r="IO123" s="172"/>
      <c r="IP123" s="172"/>
      <c r="IQ123" s="172"/>
      <c r="IR123" s="172"/>
      <c r="IS123" s="172"/>
      <c r="IT123" s="172"/>
      <c r="IU123" s="172"/>
      <c r="IV123" s="172"/>
    </row>
    <row r="124" spans="1:256" hidden="1" x14ac:dyDescent="0.25">
      <c r="A124" s="84"/>
      <c r="B124" s="123"/>
      <c r="C124" s="149">
        <f>'U.E. ALZIRA'!C105</f>
        <v>0</v>
      </c>
      <c r="D124" s="177">
        <f>'U.E. ALZIRA'!D105</f>
        <v>0</v>
      </c>
      <c r="E124" s="177">
        <f>'U.E. ALZIRA'!E105</f>
        <v>0</v>
      </c>
      <c r="F124" s="177">
        <f>'U.E. ALZIRA'!F105</f>
        <v>0</v>
      </c>
      <c r="G124" s="177">
        <f>'U.E. ALZIRA'!G105</f>
        <v>0</v>
      </c>
      <c r="H124" s="177">
        <f>'U.E. ALZIRA'!H105</f>
        <v>0</v>
      </c>
      <c r="I124" s="415">
        <f>'U.E. ALZIRA'!I105</f>
        <v>0</v>
      </c>
      <c r="J124" s="177">
        <f>'U.E. ALZIRA'!J105</f>
        <v>0</v>
      </c>
      <c r="K124" s="177">
        <f>'U.E. ALZIRA'!K105</f>
        <v>0</v>
      </c>
      <c r="L124" s="177">
        <f>'U.E. ALZIRA'!L105</f>
        <v>0</v>
      </c>
      <c r="M124" s="177">
        <f>'U.E. ALZIRA'!M105</f>
        <v>0</v>
      </c>
      <c r="N124" s="177">
        <f>'U.E. ALZIRA'!N105</f>
        <v>0</v>
      </c>
      <c r="O124" s="177">
        <f>'U.E. ALZIRA'!O105</f>
        <v>0</v>
      </c>
      <c r="P124" s="177">
        <f>'U.E. ALZIRA'!P105</f>
        <v>0</v>
      </c>
      <c r="Q124" s="177">
        <f>'U.E. ALZIRA'!Q105</f>
        <v>0</v>
      </c>
      <c r="R124" s="173">
        <f>'U.E. ALZIRA'!R105</f>
        <v>0</v>
      </c>
      <c r="S124" s="174">
        <f>'U.E. ALZIRA'!S105</f>
        <v>0</v>
      </c>
      <c r="T124" s="106">
        <f>'U.E. ALZIRA'!T105</f>
        <v>0</v>
      </c>
      <c r="U124" s="106">
        <f>'U.E. ALZIRA'!U105</f>
        <v>0</v>
      </c>
      <c r="V124" s="176">
        <f>'U.E. ALZIRA'!V105</f>
        <v>0</v>
      </c>
      <c r="W124" s="111"/>
      <c r="X124" s="111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184"/>
      <c r="EW124" s="184"/>
      <c r="EX124" s="184"/>
      <c r="EY124" s="184"/>
      <c r="EZ124" s="184"/>
      <c r="FA124" s="184"/>
      <c r="FB124" s="171"/>
      <c r="FC124" s="60"/>
      <c r="FD124" s="99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172"/>
      <c r="GZ124" s="172"/>
      <c r="HA124" s="60"/>
      <c r="HB124" s="172"/>
      <c r="HC124" s="172"/>
      <c r="HD124" s="172"/>
      <c r="HE124" s="172"/>
      <c r="HF124" s="172"/>
      <c r="HG124" s="172"/>
      <c r="HH124" s="172"/>
      <c r="HI124" s="172"/>
      <c r="HJ124" s="172"/>
      <c r="HK124" s="172"/>
      <c r="HL124" s="172"/>
      <c r="HM124" s="172"/>
      <c r="HN124" s="172"/>
      <c r="HO124" s="172"/>
      <c r="HP124" s="172"/>
      <c r="HQ124" s="172"/>
      <c r="HR124" s="172"/>
      <c r="HS124" s="172"/>
      <c r="HT124" s="172"/>
      <c r="HU124" s="172"/>
      <c r="HV124" s="172"/>
      <c r="HW124" s="172"/>
      <c r="HX124" s="172"/>
      <c r="HY124" s="172"/>
      <c r="HZ124" s="172"/>
      <c r="IA124" s="172"/>
      <c r="IB124" s="172"/>
      <c r="IC124" s="172"/>
      <c r="ID124" s="172"/>
      <c r="IE124" s="172"/>
      <c r="IF124" s="172"/>
      <c r="IG124" s="60"/>
      <c r="IH124" s="60"/>
      <c r="II124" s="60"/>
      <c r="IJ124" s="60"/>
      <c r="IK124" s="172"/>
      <c r="IL124" s="172"/>
      <c r="IM124" s="172"/>
      <c r="IN124" s="172"/>
      <c r="IO124" s="172"/>
      <c r="IP124" s="172"/>
      <c r="IQ124" s="172"/>
      <c r="IR124" s="172"/>
      <c r="IS124" s="172"/>
      <c r="IT124" s="172"/>
      <c r="IU124" s="172"/>
      <c r="IV124" s="172"/>
    </row>
    <row r="125" spans="1:256" s="55" customFormat="1" hidden="1" x14ac:dyDescent="0.25">
      <c r="A125" s="183"/>
      <c r="B125" s="123"/>
      <c r="C125" s="149">
        <f>'U.E. ALZIRA'!C106</f>
        <v>0</v>
      </c>
      <c r="D125" s="177">
        <f>'U.E. ALZIRA'!D106</f>
        <v>0</v>
      </c>
      <c r="E125" s="177">
        <f>'U.E. ALZIRA'!E106</f>
        <v>0</v>
      </c>
      <c r="F125" s="177">
        <f>'U.E. ALZIRA'!F106</f>
        <v>0</v>
      </c>
      <c r="G125" s="177">
        <f>'U.E. ALZIRA'!G106</f>
        <v>0</v>
      </c>
      <c r="H125" s="177">
        <f>'U.E. ALZIRA'!H106</f>
        <v>0</v>
      </c>
      <c r="I125" s="415">
        <f>'U.E. ALZIRA'!I106</f>
        <v>0</v>
      </c>
      <c r="J125" s="177">
        <f>'U.E. ALZIRA'!J106</f>
        <v>0</v>
      </c>
      <c r="K125" s="177">
        <f>'U.E. ALZIRA'!K106</f>
        <v>0</v>
      </c>
      <c r="L125" s="177">
        <f>'U.E. ALZIRA'!L106</f>
        <v>0</v>
      </c>
      <c r="M125" s="177">
        <f>'U.E. ALZIRA'!M106</f>
        <v>0</v>
      </c>
      <c r="N125" s="177">
        <f>'U.E. ALZIRA'!N106</f>
        <v>0</v>
      </c>
      <c r="O125" s="177">
        <f>'U.E. ALZIRA'!O106</f>
        <v>0</v>
      </c>
      <c r="P125" s="177">
        <f>'U.E. ALZIRA'!P106</f>
        <v>0</v>
      </c>
      <c r="Q125" s="177">
        <f>'U.E. ALZIRA'!Q106</f>
        <v>0</v>
      </c>
      <c r="R125" s="173">
        <f>'U.E. ALZIRA'!R106</f>
        <v>0</v>
      </c>
      <c r="S125" s="174">
        <f>'U.E. ALZIRA'!S106</f>
        <v>0</v>
      </c>
      <c r="T125" s="106">
        <f>'U.E. ALZIRA'!T106</f>
        <v>0</v>
      </c>
      <c r="U125" s="106">
        <f>'U.E. ALZIRA'!U106</f>
        <v>0</v>
      </c>
      <c r="V125" s="176">
        <f>'U.E. ALZIRA'!V106</f>
        <v>0</v>
      </c>
      <c r="W125" s="111"/>
      <c r="X125" s="111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184"/>
      <c r="EW125" s="184"/>
      <c r="EX125" s="184"/>
      <c r="EY125" s="184"/>
      <c r="EZ125" s="184"/>
      <c r="FA125" s="184"/>
      <c r="FB125" s="171"/>
      <c r="FC125" s="60"/>
      <c r="FD125" s="99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ht="13.8" hidden="1" thickBot="1" x14ac:dyDescent="0.3">
      <c r="A126" s="183"/>
      <c r="B126" s="346"/>
      <c r="C126" s="149">
        <f>'U.E. ALZIRA'!C107</f>
        <v>0</v>
      </c>
      <c r="D126" s="177">
        <f>'U.E. ALZIRA'!D107</f>
        <v>0</v>
      </c>
      <c r="E126" s="177">
        <f>'U.E. ALZIRA'!E107</f>
        <v>0</v>
      </c>
      <c r="F126" s="177">
        <f>'U.E. ALZIRA'!F107</f>
        <v>0</v>
      </c>
      <c r="G126" s="177">
        <f>'U.E. ALZIRA'!G107</f>
        <v>0</v>
      </c>
      <c r="H126" s="177">
        <f>'U.E. ALZIRA'!H107</f>
        <v>0</v>
      </c>
      <c r="I126" s="415">
        <f>'U.E. ALZIRA'!I107</f>
        <v>0</v>
      </c>
      <c r="J126" s="177">
        <f>'U.E. ALZIRA'!J107</f>
        <v>0</v>
      </c>
      <c r="K126" s="177">
        <f>'U.E. ALZIRA'!K107</f>
        <v>0</v>
      </c>
      <c r="L126" s="177">
        <f>'U.E. ALZIRA'!L107</f>
        <v>0</v>
      </c>
      <c r="M126" s="177">
        <f>'U.E. ALZIRA'!M107</f>
        <v>0</v>
      </c>
      <c r="N126" s="177">
        <f>'U.E. ALZIRA'!N107</f>
        <v>0</v>
      </c>
      <c r="O126" s="177">
        <f>'U.E. ALZIRA'!O107</f>
        <v>0</v>
      </c>
      <c r="P126" s="177">
        <f>'U.E. ALZIRA'!P107</f>
        <v>0</v>
      </c>
      <c r="Q126" s="177">
        <f>'U.E. ALZIRA'!Q107</f>
        <v>0</v>
      </c>
      <c r="R126" s="173">
        <f>'U.E. ALZIRA'!R107</f>
        <v>0</v>
      </c>
      <c r="S126" s="174">
        <f>'U.E. ALZIRA'!S107</f>
        <v>0</v>
      </c>
      <c r="T126" s="106">
        <f>'U.E. ALZIRA'!T107</f>
        <v>0</v>
      </c>
      <c r="U126" s="106">
        <f>'U.E. ALZIRA'!U107</f>
        <v>0</v>
      </c>
      <c r="V126" s="176">
        <f>'U.E. ALZIRA'!V107</f>
        <v>0</v>
      </c>
      <c r="W126" s="111"/>
      <c r="X126" s="111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172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184"/>
      <c r="EW126" s="184"/>
      <c r="EX126" s="184"/>
      <c r="EY126" s="184"/>
      <c r="EZ126" s="184"/>
      <c r="FA126" s="184"/>
      <c r="FB126" s="171"/>
      <c r="FC126" s="60"/>
      <c r="FD126" s="99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172"/>
      <c r="GZ126" s="172"/>
      <c r="HA126" s="60"/>
      <c r="HB126" s="172"/>
      <c r="HC126" s="172"/>
      <c r="HD126" s="172"/>
      <c r="HE126" s="172"/>
      <c r="HF126" s="172"/>
      <c r="HG126" s="172"/>
      <c r="HH126" s="172"/>
      <c r="HI126" s="172"/>
      <c r="HJ126" s="172"/>
      <c r="HK126" s="172"/>
      <c r="HL126" s="172"/>
      <c r="HM126" s="172"/>
      <c r="HN126" s="172"/>
      <c r="HO126" s="172"/>
      <c r="HP126" s="172"/>
      <c r="HQ126" s="172"/>
      <c r="HR126" s="172"/>
      <c r="HS126" s="172"/>
      <c r="HT126" s="172"/>
      <c r="HU126" s="172"/>
      <c r="HV126" s="172"/>
      <c r="HW126" s="172"/>
      <c r="HX126" s="172"/>
      <c r="HY126" s="172"/>
      <c r="HZ126" s="172"/>
      <c r="IA126" s="172"/>
      <c r="IB126" s="172"/>
      <c r="IC126" s="172"/>
      <c r="ID126" s="172"/>
      <c r="IE126" s="172"/>
      <c r="IF126" s="172"/>
      <c r="IG126" s="60"/>
      <c r="IH126" s="60"/>
      <c r="II126" s="60"/>
      <c r="IJ126" s="60"/>
      <c r="IK126" s="172"/>
      <c r="IL126" s="172"/>
      <c r="IM126" s="172"/>
      <c r="IN126" s="172"/>
      <c r="IO126" s="172"/>
      <c r="IP126" s="172"/>
      <c r="IQ126" s="172"/>
      <c r="IR126" s="172"/>
      <c r="IS126" s="172"/>
      <c r="IT126" s="172"/>
      <c r="IU126" s="172"/>
      <c r="IV126" s="172"/>
    </row>
    <row r="127" spans="1:256" s="64" customFormat="1" ht="75" customHeight="1" thickTop="1" thickBot="1" x14ac:dyDescent="0.3">
      <c r="A127" s="191"/>
      <c r="B127" s="361"/>
      <c r="C127" s="363" t="s">
        <v>1</v>
      </c>
      <c r="D127" s="53" t="s">
        <v>2</v>
      </c>
      <c r="E127" s="53" t="s">
        <v>3</v>
      </c>
      <c r="F127" s="53" t="s">
        <v>4</v>
      </c>
      <c r="G127" s="53" t="s">
        <v>5</v>
      </c>
      <c r="H127" s="53" t="s">
        <v>6</v>
      </c>
      <c r="I127" s="53" t="s">
        <v>7</v>
      </c>
      <c r="J127" s="53"/>
      <c r="K127" s="53"/>
      <c r="L127" s="53" t="s">
        <v>8</v>
      </c>
      <c r="M127" s="53" t="s">
        <v>9</v>
      </c>
      <c r="N127" s="53" t="s">
        <v>10</v>
      </c>
      <c r="O127" s="53" t="s">
        <v>11</v>
      </c>
      <c r="P127" s="53" t="s">
        <v>12</v>
      </c>
      <c r="Q127" s="53" t="s">
        <v>13</v>
      </c>
      <c r="R127" s="103" t="s">
        <v>14</v>
      </c>
      <c r="S127" s="104" t="s">
        <v>15</v>
      </c>
      <c r="T127" s="109" t="s">
        <v>16</v>
      </c>
      <c r="U127" s="109" t="s">
        <v>17</v>
      </c>
      <c r="V127" s="280" t="s">
        <v>79</v>
      </c>
      <c r="W127" s="112"/>
      <c r="X127" s="193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K127" s="55"/>
      <c r="FL127" s="55"/>
      <c r="FM127" s="55"/>
      <c r="FN127" s="55"/>
      <c r="FO127" s="55"/>
      <c r="FP127" s="55"/>
      <c r="FQ127" s="55"/>
      <c r="FR127" s="55"/>
      <c r="FS127" s="55"/>
      <c r="FT127" s="55"/>
      <c r="FU127" s="55"/>
      <c r="FV127" s="55"/>
      <c r="FW127" s="55"/>
      <c r="FX127" s="55"/>
      <c r="FY127" s="55"/>
      <c r="FZ127" s="55"/>
      <c r="GA127" s="55"/>
      <c r="GB127" s="55"/>
      <c r="GC127" s="55"/>
      <c r="GD127" s="55"/>
      <c r="GE127" s="55"/>
      <c r="GF127" s="55"/>
      <c r="GG127" s="55"/>
      <c r="GH127" s="55"/>
      <c r="GI127" s="55"/>
      <c r="GJ127" s="55"/>
      <c r="GK127" s="55"/>
      <c r="GL127" s="55"/>
      <c r="GM127" s="55"/>
      <c r="GN127" s="55"/>
      <c r="GO127" s="55"/>
      <c r="GP127" s="55"/>
      <c r="GQ127" s="55"/>
      <c r="GR127" s="55"/>
      <c r="GS127" s="55"/>
      <c r="GT127" s="55"/>
      <c r="GU127" s="55"/>
      <c r="GV127" s="55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55"/>
      <c r="IH127" s="55"/>
      <c r="II127" s="55"/>
      <c r="IJ127" s="55"/>
      <c r="IK127" s="90"/>
      <c r="IL127" s="90"/>
      <c r="IM127" s="90"/>
      <c r="IN127" s="90"/>
      <c r="IO127" s="90"/>
      <c r="IP127" s="90"/>
      <c r="IQ127" s="90"/>
      <c r="IR127" s="90"/>
      <c r="IS127" s="90"/>
      <c r="IT127" s="90"/>
      <c r="IU127" s="90"/>
      <c r="IV127" s="90"/>
    </row>
    <row r="128" spans="1:256" ht="13.8" thickTop="1" x14ac:dyDescent="0.25">
      <c r="A128" s="60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110"/>
      <c r="U128" s="110"/>
      <c r="V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194"/>
      <c r="AY128" s="194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1"/>
      <c r="IH128" s="61"/>
      <c r="II128" s="61"/>
      <c r="IJ128" s="61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</row>
    <row r="129" spans="1:256" x14ac:dyDescent="0.25">
      <c r="A129" s="60"/>
      <c r="V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1"/>
      <c r="IH129" s="61"/>
      <c r="II129" s="61"/>
      <c r="IJ129" s="61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</row>
    <row r="130" spans="1:256" x14ac:dyDescent="0.25">
      <c r="A130" s="60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110"/>
      <c r="U130" s="110"/>
      <c r="V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1"/>
      <c r="IH130" s="61"/>
      <c r="II130" s="61"/>
      <c r="IJ130" s="61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</row>
    <row r="131" spans="1:256" x14ac:dyDescent="0.25">
      <c r="A131" s="60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110"/>
      <c r="U131" s="110"/>
      <c r="V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1"/>
      <c r="IH131" s="61"/>
      <c r="II131" s="61"/>
      <c r="IJ131" s="61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</row>
    <row r="132" spans="1:256" x14ac:dyDescent="0.25">
      <c r="A132" s="60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110"/>
      <c r="U132" s="110"/>
      <c r="V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1"/>
      <c r="IH132" s="61"/>
      <c r="II132" s="61"/>
      <c r="IJ132" s="61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</row>
    <row r="133" spans="1:256" x14ac:dyDescent="0.25">
      <c r="A133" s="60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110"/>
      <c r="U133" s="110"/>
      <c r="V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1"/>
      <c r="IH133" s="61"/>
      <c r="II133" s="61"/>
      <c r="IJ133" s="61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</row>
    <row r="134" spans="1:256" x14ac:dyDescent="0.25">
      <c r="A134" s="60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110"/>
      <c r="U134" s="110"/>
      <c r="V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1"/>
      <c r="IH134" s="61"/>
      <c r="II134" s="61"/>
      <c r="IJ134" s="61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</row>
    <row r="135" spans="1:256" x14ac:dyDescent="0.25">
      <c r="A135" s="60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110"/>
      <c r="U135" s="110"/>
      <c r="V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1"/>
      <c r="IH135" s="61"/>
      <c r="II135" s="61"/>
      <c r="IJ135" s="61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</row>
    <row r="136" spans="1:256" x14ac:dyDescent="0.25">
      <c r="A136" s="60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110"/>
      <c r="U136" s="110"/>
      <c r="V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1"/>
      <c r="IH136" s="61"/>
      <c r="II136" s="61"/>
      <c r="IJ136" s="61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</row>
    <row r="137" spans="1:256" x14ac:dyDescent="0.25">
      <c r="A137" s="60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110"/>
      <c r="U137" s="110"/>
      <c r="V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1"/>
      <c r="IH137" s="61"/>
      <c r="II137" s="61"/>
      <c r="IJ137" s="61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</row>
    <row r="138" spans="1:256" x14ac:dyDescent="0.25">
      <c r="A138" s="60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110"/>
      <c r="U138" s="110"/>
      <c r="V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1"/>
      <c r="IH138" s="61"/>
      <c r="II138" s="61"/>
      <c r="IJ138" s="61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</row>
    <row r="139" spans="1:256" x14ac:dyDescent="0.25">
      <c r="A139" s="60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110"/>
      <c r="U139" s="110"/>
      <c r="V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1"/>
      <c r="IH139" s="61"/>
      <c r="II139" s="61"/>
      <c r="IJ139" s="61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</row>
    <row r="140" spans="1:256" x14ac:dyDescent="0.25">
      <c r="A140" s="60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110"/>
      <c r="U140" s="110"/>
      <c r="V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1"/>
      <c r="IH140" s="61"/>
      <c r="II140" s="61"/>
      <c r="IJ140" s="61"/>
    </row>
    <row r="141" spans="1:256" x14ac:dyDescent="0.25">
      <c r="A141" s="60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110"/>
      <c r="U141" s="110"/>
      <c r="V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1"/>
      <c r="IH141" s="61"/>
      <c r="II141" s="61"/>
      <c r="IJ141" s="61"/>
    </row>
    <row r="142" spans="1:256" x14ac:dyDescent="0.25"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110"/>
      <c r="U142" s="110"/>
      <c r="V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1"/>
      <c r="IH142" s="61"/>
      <c r="II142" s="61"/>
      <c r="IJ142" s="61"/>
    </row>
    <row r="143" spans="1:256" x14ac:dyDescent="0.25"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110"/>
      <c r="U143" s="110"/>
      <c r="V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1"/>
      <c r="IH143" s="61"/>
      <c r="II143" s="61"/>
      <c r="IJ143" s="61"/>
    </row>
    <row r="144" spans="1:256" x14ac:dyDescent="0.25"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110"/>
      <c r="U144" s="110"/>
      <c r="V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1"/>
      <c r="IH144" s="61"/>
      <c r="II144" s="61"/>
      <c r="IJ144" s="61"/>
    </row>
    <row r="145" spans="3:244" x14ac:dyDescent="0.25"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110"/>
      <c r="U145" s="110"/>
      <c r="V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1"/>
      <c r="IH145" s="61"/>
      <c r="II145" s="61"/>
      <c r="IJ145" s="61"/>
    </row>
    <row r="146" spans="3:244" x14ac:dyDescent="0.25"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110"/>
      <c r="U146" s="110"/>
      <c r="V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1"/>
      <c r="IH146" s="61"/>
      <c r="II146" s="61"/>
      <c r="IJ146" s="61"/>
    </row>
    <row r="147" spans="3:244" x14ac:dyDescent="0.25"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110"/>
      <c r="U147" s="110"/>
      <c r="V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1"/>
      <c r="IH147" s="61"/>
      <c r="II147" s="61"/>
      <c r="IJ147" s="61"/>
    </row>
    <row r="148" spans="3:244" x14ac:dyDescent="0.25"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110"/>
      <c r="U148" s="110"/>
      <c r="V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1"/>
      <c r="IH148" s="61"/>
      <c r="II148" s="61"/>
      <c r="IJ148" s="61"/>
    </row>
    <row r="149" spans="3:244" x14ac:dyDescent="0.25"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110"/>
      <c r="U149" s="110"/>
      <c r="V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1"/>
      <c r="IH149" s="61"/>
      <c r="II149" s="61"/>
      <c r="IJ149" s="61"/>
    </row>
    <row r="150" spans="3:244" x14ac:dyDescent="0.25"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110"/>
      <c r="U150" s="110"/>
      <c r="V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1"/>
      <c r="IH150" s="61"/>
      <c r="II150" s="61"/>
      <c r="IJ150" s="61"/>
    </row>
    <row r="151" spans="3:244" x14ac:dyDescent="0.25"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110"/>
      <c r="U151" s="110"/>
      <c r="V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1"/>
      <c r="IH151" s="61"/>
      <c r="II151" s="61"/>
      <c r="IJ151" s="61"/>
    </row>
    <row r="152" spans="3:244" x14ac:dyDescent="0.25"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110"/>
      <c r="U152" s="110"/>
      <c r="V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1"/>
      <c r="IH152" s="61"/>
      <c r="II152" s="61"/>
      <c r="IJ152" s="61"/>
    </row>
    <row r="153" spans="3:244" x14ac:dyDescent="0.25"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110"/>
      <c r="U153" s="110"/>
      <c r="V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1"/>
      <c r="IH153" s="61"/>
      <c r="II153" s="61"/>
      <c r="IJ153" s="61"/>
    </row>
    <row r="154" spans="3:244" x14ac:dyDescent="0.25"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110"/>
      <c r="U154" s="110"/>
      <c r="V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1"/>
      <c r="IH154" s="61"/>
      <c r="II154" s="61"/>
      <c r="IJ154" s="61"/>
    </row>
    <row r="155" spans="3:244" x14ac:dyDescent="0.25"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110"/>
      <c r="U155" s="110"/>
      <c r="V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1"/>
      <c r="IH155" s="61"/>
      <c r="II155" s="61"/>
      <c r="IJ155" s="61"/>
    </row>
    <row r="156" spans="3:244" x14ac:dyDescent="0.25"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110"/>
      <c r="U156" s="110"/>
      <c r="V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1"/>
      <c r="IH156" s="61"/>
      <c r="II156" s="61"/>
      <c r="IJ156" s="61"/>
    </row>
    <row r="157" spans="3:244" x14ac:dyDescent="0.25"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110"/>
      <c r="U157" s="110"/>
      <c r="V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1"/>
      <c r="IH157" s="61"/>
      <c r="II157" s="61"/>
      <c r="IJ157" s="61"/>
    </row>
    <row r="158" spans="3:244" x14ac:dyDescent="0.25"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110"/>
      <c r="U158" s="110"/>
      <c r="V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1"/>
      <c r="IH158" s="61"/>
      <c r="II158" s="61"/>
      <c r="IJ158" s="61"/>
    </row>
    <row r="159" spans="3:244" x14ac:dyDescent="0.25"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110"/>
      <c r="U159" s="110"/>
      <c r="V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1"/>
      <c r="IH159" s="61"/>
      <c r="II159" s="61"/>
      <c r="IJ159" s="61"/>
    </row>
    <row r="160" spans="3:244" x14ac:dyDescent="0.25"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110"/>
      <c r="U160" s="110"/>
      <c r="V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1"/>
      <c r="IH160" s="61"/>
      <c r="II160" s="61"/>
      <c r="IJ160" s="61"/>
    </row>
    <row r="161" spans="3:244" x14ac:dyDescent="0.25"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110"/>
      <c r="U161" s="110"/>
      <c r="V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1"/>
      <c r="IH161" s="61"/>
      <c r="II161" s="61"/>
      <c r="IJ161" s="61"/>
    </row>
    <row r="162" spans="3:244" x14ac:dyDescent="0.25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110"/>
      <c r="U162" s="110"/>
      <c r="V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1"/>
      <c r="IH162" s="61"/>
      <c r="II162" s="61"/>
      <c r="IJ162" s="61"/>
    </row>
    <row r="163" spans="3:244" x14ac:dyDescent="0.25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110"/>
      <c r="U163" s="110"/>
      <c r="V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1"/>
      <c r="IH163" s="61"/>
      <c r="II163" s="61"/>
      <c r="IJ163" s="61"/>
    </row>
    <row r="164" spans="3:244" x14ac:dyDescent="0.25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110"/>
      <c r="U164" s="110"/>
      <c r="V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1"/>
      <c r="IH164" s="61"/>
      <c r="II164" s="61"/>
      <c r="IJ164" s="61"/>
    </row>
    <row r="165" spans="3:244" x14ac:dyDescent="0.25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110"/>
      <c r="U165" s="110"/>
      <c r="V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1"/>
      <c r="IH165" s="61"/>
      <c r="II165" s="61"/>
      <c r="IJ165" s="61"/>
    </row>
    <row r="166" spans="3:244" x14ac:dyDescent="0.25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110"/>
      <c r="U166" s="110"/>
      <c r="V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1"/>
      <c r="IH166" s="61"/>
      <c r="II166" s="61"/>
      <c r="IJ166" s="61"/>
    </row>
    <row r="167" spans="3:244" x14ac:dyDescent="0.25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110"/>
      <c r="U167" s="110"/>
      <c r="V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1"/>
      <c r="IH167" s="61"/>
      <c r="II167" s="61"/>
      <c r="IJ167" s="61"/>
    </row>
    <row r="168" spans="3:244" x14ac:dyDescent="0.25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110"/>
      <c r="U168" s="110"/>
      <c r="V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1"/>
      <c r="IH168" s="61"/>
      <c r="II168" s="61"/>
      <c r="IJ168" s="61"/>
    </row>
    <row r="169" spans="3:244" x14ac:dyDescent="0.25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110"/>
      <c r="U169" s="110"/>
      <c r="V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1"/>
      <c r="IH169" s="61"/>
      <c r="II169" s="61"/>
      <c r="IJ169" s="61"/>
    </row>
    <row r="170" spans="3:244" x14ac:dyDescent="0.25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110"/>
      <c r="U170" s="110"/>
      <c r="V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1"/>
      <c r="IH170" s="61"/>
      <c r="II170" s="61"/>
      <c r="IJ170" s="61"/>
    </row>
    <row r="171" spans="3:244" x14ac:dyDescent="0.25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110"/>
      <c r="U171" s="110"/>
      <c r="V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1"/>
      <c r="IH171" s="61"/>
      <c r="II171" s="61"/>
      <c r="IJ171" s="61"/>
    </row>
    <row r="172" spans="3:244" x14ac:dyDescent="0.25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110"/>
      <c r="U172" s="110"/>
      <c r="V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1"/>
      <c r="IH172" s="61"/>
      <c r="II172" s="61"/>
      <c r="IJ172" s="61"/>
    </row>
    <row r="173" spans="3:244" x14ac:dyDescent="0.25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110"/>
      <c r="U173" s="110"/>
      <c r="V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1"/>
      <c r="IH173" s="61"/>
      <c r="II173" s="61"/>
      <c r="IJ173" s="61"/>
    </row>
    <row r="174" spans="3:244" x14ac:dyDescent="0.25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110"/>
      <c r="U174" s="110"/>
      <c r="V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1"/>
      <c r="IH174" s="61"/>
      <c r="II174" s="61"/>
      <c r="IJ174" s="61"/>
    </row>
    <row r="175" spans="3:244" x14ac:dyDescent="0.25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110"/>
      <c r="U175" s="110"/>
      <c r="V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1"/>
      <c r="IH175" s="61"/>
      <c r="II175" s="61"/>
      <c r="IJ175" s="61"/>
    </row>
    <row r="176" spans="3:244" x14ac:dyDescent="0.25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110"/>
      <c r="U176" s="110"/>
      <c r="V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1"/>
      <c r="IH176" s="61"/>
      <c r="II176" s="61"/>
      <c r="IJ176" s="61"/>
    </row>
    <row r="177" spans="3:244" x14ac:dyDescent="0.25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110"/>
      <c r="U177" s="110"/>
      <c r="V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1"/>
      <c r="IH177" s="61"/>
      <c r="II177" s="61"/>
      <c r="IJ177" s="61"/>
    </row>
    <row r="178" spans="3:244" x14ac:dyDescent="0.25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110"/>
      <c r="U178" s="110"/>
      <c r="V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1"/>
      <c r="IH178" s="61"/>
      <c r="II178" s="61"/>
      <c r="IJ178" s="61"/>
    </row>
    <row r="179" spans="3:244" x14ac:dyDescent="0.25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110"/>
      <c r="U179" s="110"/>
      <c r="V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1"/>
      <c r="IH179" s="61"/>
      <c r="II179" s="61"/>
      <c r="IJ179" s="61"/>
    </row>
    <row r="180" spans="3:244" x14ac:dyDescent="0.25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110"/>
      <c r="U180" s="110"/>
      <c r="V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1"/>
      <c r="IH180" s="61"/>
      <c r="II180" s="61"/>
      <c r="IJ180" s="61"/>
    </row>
    <row r="181" spans="3:244" x14ac:dyDescent="0.25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110"/>
      <c r="U181" s="110"/>
      <c r="V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1"/>
      <c r="IH181" s="61"/>
      <c r="II181" s="61"/>
      <c r="IJ181" s="61"/>
    </row>
    <row r="182" spans="3:244" x14ac:dyDescent="0.25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110"/>
      <c r="U182" s="110"/>
      <c r="V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1"/>
      <c r="IH182" s="61"/>
      <c r="II182" s="61"/>
      <c r="IJ182" s="61"/>
    </row>
    <row r="183" spans="3:244" x14ac:dyDescent="0.25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110"/>
      <c r="U183" s="110"/>
      <c r="V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1"/>
      <c r="IH183" s="61"/>
      <c r="II183" s="61"/>
      <c r="IJ183" s="61"/>
    </row>
    <row r="184" spans="3:244" x14ac:dyDescent="0.25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110"/>
      <c r="U184" s="110"/>
      <c r="V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1"/>
      <c r="IH184" s="61"/>
      <c r="II184" s="61"/>
      <c r="IJ184" s="61"/>
    </row>
    <row r="185" spans="3:244" x14ac:dyDescent="0.25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110"/>
      <c r="U185" s="110"/>
      <c r="V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1"/>
      <c r="IH185" s="61"/>
      <c r="II185" s="61"/>
      <c r="IJ185" s="61"/>
    </row>
    <row r="186" spans="3:244" x14ac:dyDescent="0.25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110"/>
      <c r="U186" s="110"/>
      <c r="V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1"/>
      <c r="IH186" s="61"/>
      <c r="II186" s="61"/>
      <c r="IJ186" s="61"/>
    </row>
    <row r="187" spans="3:244" x14ac:dyDescent="0.25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110"/>
      <c r="U187" s="110"/>
      <c r="V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1"/>
      <c r="IH187" s="61"/>
      <c r="II187" s="61"/>
      <c r="IJ187" s="61"/>
    </row>
    <row r="188" spans="3:244" x14ac:dyDescent="0.25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110"/>
      <c r="U188" s="110"/>
      <c r="V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1"/>
      <c r="IH188" s="61"/>
      <c r="II188" s="61"/>
      <c r="IJ188" s="61"/>
    </row>
    <row r="189" spans="3:244" x14ac:dyDescent="0.25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110"/>
      <c r="U189" s="110"/>
      <c r="V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1"/>
      <c r="IH189" s="61"/>
      <c r="II189" s="61"/>
      <c r="IJ189" s="61"/>
    </row>
    <row r="190" spans="3:244" x14ac:dyDescent="0.25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110"/>
      <c r="U190" s="110"/>
      <c r="V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1"/>
      <c r="IH190" s="61"/>
      <c r="II190" s="61"/>
      <c r="IJ190" s="61"/>
    </row>
    <row r="191" spans="3:244" x14ac:dyDescent="0.25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110"/>
      <c r="U191" s="110"/>
      <c r="V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1"/>
      <c r="IH191" s="61"/>
      <c r="II191" s="61"/>
      <c r="IJ191" s="61"/>
    </row>
    <row r="192" spans="3:244" x14ac:dyDescent="0.25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110"/>
      <c r="U192" s="110"/>
      <c r="V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1"/>
      <c r="IH192" s="61"/>
      <c r="II192" s="61"/>
      <c r="IJ192" s="61"/>
    </row>
    <row r="193" spans="3:244" x14ac:dyDescent="0.25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110"/>
      <c r="U193" s="110"/>
      <c r="V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1"/>
      <c r="IH193" s="61"/>
      <c r="II193" s="61"/>
      <c r="IJ193" s="61"/>
    </row>
    <row r="194" spans="3:244" x14ac:dyDescent="0.25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110"/>
      <c r="U194" s="110"/>
      <c r="V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1"/>
      <c r="IH194" s="61"/>
      <c r="II194" s="61"/>
      <c r="IJ194" s="61"/>
    </row>
    <row r="195" spans="3:244" x14ac:dyDescent="0.25"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110"/>
      <c r="U195" s="110"/>
      <c r="V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1"/>
      <c r="IH195" s="61"/>
      <c r="II195" s="61"/>
      <c r="IJ195" s="61"/>
    </row>
    <row r="196" spans="3:244" x14ac:dyDescent="0.25"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110"/>
      <c r="U196" s="110"/>
      <c r="V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1"/>
      <c r="IH196" s="61"/>
      <c r="II196" s="61"/>
      <c r="IJ196" s="61"/>
    </row>
    <row r="197" spans="3:244" x14ac:dyDescent="0.25"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110"/>
      <c r="U197" s="110"/>
      <c r="V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1"/>
      <c r="IH197" s="61"/>
      <c r="II197" s="61"/>
      <c r="IJ197" s="61"/>
    </row>
    <row r="198" spans="3:244" x14ac:dyDescent="0.25"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110"/>
      <c r="U198" s="110"/>
      <c r="V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1"/>
      <c r="IH198" s="61"/>
      <c r="II198" s="61"/>
      <c r="IJ198" s="61"/>
    </row>
    <row r="199" spans="3:244" x14ac:dyDescent="0.25"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110"/>
      <c r="U199" s="110"/>
      <c r="V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1"/>
      <c r="IH199" s="61"/>
      <c r="II199" s="61"/>
      <c r="IJ199" s="61"/>
    </row>
    <row r="200" spans="3:244" x14ac:dyDescent="0.25"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110"/>
      <c r="U200" s="110"/>
      <c r="V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1"/>
      <c r="IH200" s="61"/>
      <c r="II200" s="61"/>
      <c r="IJ200" s="61"/>
    </row>
    <row r="201" spans="3:244" x14ac:dyDescent="0.25"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110"/>
      <c r="U201" s="110"/>
      <c r="V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1"/>
      <c r="IH201" s="61"/>
      <c r="II201" s="61"/>
      <c r="IJ201" s="61"/>
    </row>
    <row r="202" spans="3:244" x14ac:dyDescent="0.25"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110"/>
      <c r="U202" s="110"/>
      <c r="V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1"/>
      <c r="IH202" s="61"/>
      <c r="II202" s="61"/>
      <c r="IJ202" s="61"/>
    </row>
    <row r="203" spans="3:244" x14ac:dyDescent="0.25"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110"/>
      <c r="U203" s="110"/>
      <c r="V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1"/>
      <c r="IH203" s="61"/>
      <c r="II203" s="61"/>
      <c r="IJ203" s="61"/>
    </row>
    <row r="204" spans="3:244" x14ac:dyDescent="0.25"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10"/>
      <c r="U204" s="110"/>
      <c r="V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1"/>
      <c r="IH204" s="61"/>
      <c r="II204" s="61"/>
      <c r="IJ204" s="61"/>
    </row>
    <row r="205" spans="3:244" x14ac:dyDescent="0.25"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10"/>
      <c r="U205" s="110"/>
      <c r="V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1"/>
      <c r="IH205" s="61"/>
      <c r="II205" s="61"/>
      <c r="IJ205" s="61"/>
    </row>
    <row r="206" spans="3:244" x14ac:dyDescent="0.25"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110"/>
      <c r="U206" s="110"/>
      <c r="V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1"/>
      <c r="IH206" s="61"/>
      <c r="II206" s="61"/>
      <c r="IJ206" s="61"/>
    </row>
    <row r="207" spans="3:244" x14ac:dyDescent="0.25"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110"/>
      <c r="U207" s="110"/>
      <c r="V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1"/>
      <c r="IH207" s="61"/>
      <c r="II207" s="61"/>
      <c r="IJ207" s="61"/>
    </row>
    <row r="208" spans="3:244" x14ac:dyDescent="0.25"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110"/>
      <c r="U208" s="110"/>
      <c r="V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1"/>
      <c r="IH208" s="61"/>
      <c r="II208" s="61"/>
      <c r="IJ208" s="61"/>
    </row>
    <row r="209" spans="3:244" x14ac:dyDescent="0.25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110"/>
      <c r="U209" s="110"/>
      <c r="V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1"/>
      <c r="IH209" s="61"/>
      <c r="II209" s="61"/>
      <c r="IJ209" s="61"/>
    </row>
    <row r="210" spans="3:244" x14ac:dyDescent="0.25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110"/>
      <c r="U210" s="110"/>
      <c r="V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1"/>
      <c r="IH210" s="61"/>
      <c r="II210" s="61"/>
      <c r="IJ210" s="61"/>
    </row>
    <row r="211" spans="3:244" x14ac:dyDescent="0.25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110"/>
      <c r="U211" s="110"/>
      <c r="V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1"/>
      <c r="IH211" s="61"/>
      <c r="II211" s="61"/>
      <c r="IJ211" s="61"/>
    </row>
    <row r="212" spans="3:244" x14ac:dyDescent="0.25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110"/>
      <c r="U212" s="110"/>
      <c r="V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1"/>
      <c r="IH212" s="61"/>
      <c r="II212" s="61"/>
      <c r="IJ212" s="61"/>
    </row>
    <row r="213" spans="3:244" x14ac:dyDescent="0.25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110"/>
      <c r="U213" s="110"/>
      <c r="V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1"/>
      <c r="IH213" s="61"/>
      <c r="II213" s="61"/>
      <c r="IJ213" s="61"/>
    </row>
    <row r="214" spans="3:244" x14ac:dyDescent="0.25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110"/>
      <c r="U214" s="110"/>
      <c r="V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1"/>
      <c r="IH214" s="61"/>
      <c r="II214" s="61"/>
      <c r="IJ214" s="61"/>
    </row>
    <row r="215" spans="3:244" x14ac:dyDescent="0.2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110"/>
      <c r="U215" s="110"/>
      <c r="V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1"/>
      <c r="IH215" s="61"/>
      <c r="II215" s="61"/>
      <c r="IJ215" s="61"/>
    </row>
    <row r="216" spans="3:244" x14ac:dyDescent="0.25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110"/>
      <c r="U216" s="110"/>
      <c r="V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1"/>
      <c r="IH216" s="61"/>
      <c r="II216" s="61"/>
      <c r="IJ216" s="61"/>
    </row>
    <row r="217" spans="3:244" x14ac:dyDescent="0.25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110"/>
      <c r="U217" s="110"/>
      <c r="V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1"/>
      <c r="IH217" s="61"/>
      <c r="II217" s="61"/>
      <c r="IJ217" s="61"/>
    </row>
    <row r="218" spans="3:244" x14ac:dyDescent="0.25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110"/>
      <c r="U218" s="110"/>
      <c r="V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1"/>
      <c r="IH218" s="61"/>
      <c r="II218" s="61"/>
      <c r="IJ218" s="61"/>
    </row>
    <row r="219" spans="3:244" x14ac:dyDescent="0.25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110"/>
      <c r="U219" s="110"/>
      <c r="V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1"/>
      <c r="IH219" s="61"/>
      <c r="II219" s="61"/>
      <c r="IJ219" s="61"/>
    </row>
    <row r="220" spans="3:244" x14ac:dyDescent="0.25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110"/>
      <c r="U220" s="110"/>
      <c r="V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1"/>
      <c r="IH220" s="61"/>
      <c r="II220" s="61"/>
      <c r="IJ220" s="61"/>
    </row>
    <row r="221" spans="3:244" x14ac:dyDescent="0.25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110"/>
      <c r="U221" s="110"/>
      <c r="V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1"/>
      <c r="IH221" s="61"/>
      <c r="II221" s="61"/>
      <c r="IJ221" s="61"/>
    </row>
    <row r="222" spans="3:244" x14ac:dyDescent="0.25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110"/>
      <c r="U222" s="110"/>
      <c r="V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1"/>
      <c r="IH222" s="61"/>
      <c r="II222" s="61"/>
      <c r="IJ222" s="61"/>
    </row>
    <row r="223" spans="3:244" x14ac:dyDescent="0.25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110"/>
      <c r="U223" s="110"/>
      <c r="V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1"/>
      <c r="IH223" s="61"/>
      <c r="II223" s="61"/>
      <c r="IJ223" s="61"/>
    </row>
    <row r="224" spans="3:244" x14ac:dyDescent="0.25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110"/>
      <c r="U224" s="110"/>
      <c r="V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1"/>
      <c r="IH224" s="61"/>
      <c r="II224" s="61"/>
      <c r="IJ224" s="61"/>
    </row>
    <row r="225" spans="3:244" x14ac:dyDescent="0.25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110"/>
      <c r="U225" s="110"/>
      <c r="V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1"/>
      <c r="IH225" s="61"/>
      <c r="II225" s="61"/>
      <c r="IJ225" s="61"/>
    </row>
    <row r="226" spans="3:244" x14ac:dyDescent="0.25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110"/>
      <c r="U226" s="110"/>
      <c r="V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1"/>
      <c r="IH226" s="61"/>
      <c r="II226" s="61"/>
      <c r="IJ226" s="61"/>
    </row>
    <row r="227" spans="3:244" x14ac:dyDescent="0.25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110"/>
      <c r="U227" s="110"/>
      <c r="V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1"/>
      <c r="IH227" s="61"/>
      <c r="II227" s="61"/>
      <c r="IJ227" s="61"/>
    </row>
    <row r="228" spans="3:244" x14ac:dyDescent="0.25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110"/>
      <c r="U228" s="110"/>
      <c r="V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1"/>
      <c r="IH228" s="61"/>
      <c r="II228" s="61"/>
      <c r="IJ228" s="61"/>
    </row>
    <row r="229" spans="3:244" x14ac:dyDescent="0.25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110"/>
      <c r="U229" s="110"/>
      <c r="V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1"/>
      <c r="IH229" s="61"/>
      <c r="II229" s="61"/>
      <c r="IJ229" s="61"/>
    </row>
    <row r="230" spans="3:244" x14ac:dyDescent="0.25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110"/>
      <c r="U230" s="110"/>
      <c r="V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1"/>
      <c r="IH230" s="61"/>
      <c r="II230" s="61"/>
      <c r="IJ230" s="61"/>
    </row>
    <row r="231" spans="3:244" x14ac:dyDescent="0.25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110"/>
      <c r="U231" s="110"/>
      <c r="V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1"/>
      <c r="IH231" s="61"/>
      <c r="II231" s="61"/>
      <c r="IJ231" s="61"/>
    </row>
    <row r="232" spans="3:244" x14ac:dyDescent="0.25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110"/>
      <c r="U232" s="110"/>
      <c r="V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1"/>
      <c r="IH232" s="61"/>
      <c r="II232" s="61"/>
      <c r="IJ232" s="61"/>
    </row>
    <row r="233" spans="3:244" x14ac:dyDescent="0.25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110"/>
      <c r="U233" s="110"/>
      <c r="V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1"/>
      <c r="IH233" s="61"/>
      <c r="II233" s="61"/>
      <c r="IJ233" s="61"/>
    </row>
    <row r="234" spans="3:244" x14ac:dyDescent="0.25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110"/>
      <c r="U234" s="110"/>
      <c r="V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1"/>
      <c r="IH234" s="61"/>
      <c r="II234" s="61"/>
      <c r="IJ234" s="61"/>
    </row>
    <row r="235" spans="3:244" x14ac:dyDescent="0.25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110"/>
      <c r="U235" s="110"/>
      <c r="V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1"/>
      <c r="IH235" s="61"/>
      <c r="II235" s="61"/>
      <c r="IJ235" s="61"/>
    </row>
    <row r="236" spans="3:244" x14ac:dyDescent="0.25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110"/>
      <c r="U236" s="110"/>
      <c r="V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1"/>
      <c r="IH236" s="61"/>
      <c r="II236" s="61"/>
      <c r="IJ236" s="61"/>
    </row>
    <row r="237" spans="3:244" x14ac:dyDescent="0.25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110"/>
      <c r="U237" s="110"/>
      <c r="V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1"/>
      <c r="IH237" s="61"/>
      <c r="II237" s="61"/>
      <c r="IJ237" s="61"/>
    </row>
    <row r="238" spans="3:244" x14ac:dyDescent="0.25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110"/>
      <c r="U238" s="110"/>
      <c r="V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1"/>
      <c r="IH238" s="61"/>
      <c r="II238" s="61"/>
      <c r="IJ238" s="61"/>
    </row>
    <row r="239" spans="3:244" x14ac:dyDescent="0.25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110"/>
      <c r="U239" s="110"/>
      <c r="V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1"/>
      <c r="IH239" s="61"/>
      <c r="II239" s="61"/>
      <c r="IJ239" s="61"/>
    </row>
    <row r="240" spans="3:244" x14ac:dyDescent="0.25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110"/>
      <c r="U240" s="110"/>
      <c r="V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1"/>
      <c r="IH240" s="61"/>
      <c r="II240" s="61"/>
      <c r="IJ240" s="61"/>
    </row>
    <row r="241" spans="3:244" x14ac:dyDescent="0.25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110"/>
      <c r="U241" s="110"/>
      <c r="V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1"/>
      <c r="IH241" s="61"/>
      <c r="II241" s="61"/>
      <c r="IJ241" s="61"/>
    </row>
    <row r="242" spans="3:244" x14ac:dyDescent="0.25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110"/>
      <c r="U242" s="110"/>
      <c r="V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1"/>
      <c r="IH242" s="61"/>
      <c r="II242" s="61"/>
      <c r="IJ242" s="61"/>
    </row>
    <row r="243" spans="3:244" x14ac:dyDescent="0.25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110"/>
      <c r="U243" s="110"/>
      <c r="V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1"/>
      <c r="IH243" s="61"/>
      <c r="II243" s="61"/>
      <c r="IJ243" s="61"/>
    </row>
    <row r="244" spans="3:244" x14ac:dyDescent="0.25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110"/>
      <c r="U244" s="110"/>
      <c r="V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1"/>
      <c r="IH244" s="61"/>
      <c r="II244" s="61"/>
      <c r="IJ244" s="61"/>
    </row>
    <row r="245" spans="3:244" x14ac:dyDescent="0.25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110"/>
      <c r="U245" s="110"/>
      <c r="V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1"/>
      <c r="IH245" s="61"/>
      <c r="II245" s="61"/>
      <c r="IJ245" s="61"/>
    </row>
    <row r="246" spans="3:244" x14ac:dyDescent="0.25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110"/>
      <c r="U246" s="110"/>
      <c r="V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1"/>
      <c r="IH246" s="61"/>
      <c r="II246" s="61"/>
      <c r="IJ246" s="61"/>
    </row>
    <row r="247" spans="3:244" x14ac:dyDescent="0.25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110"/>
      <c r="U247" s="110"/>
      <c r="V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1"/>
      <c r="IH247" s="61"/>
      <c r="II247" s="61"/>
      <c r="IJ247" s="61"/>
    </row>
    <row r="248" spans="3:244" x14ac:dyDescent="0.25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110"/>
      <c r="U248" s="110"/>
      <c r="V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1"/>
      <c r="IH248" s="61"/>
      <c r="II248" s="61"/>
      <c r="IJ248" s="61"/>
    </row>
    <row r="249" spans="3:244" x14ac:dyDescent="0.25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110"/>
      <c r="U249" s="110"/>
      <c r="V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1"/>
      <c r="IH249" s="61"/>
      <c r="II249" s="61"/>
      <c r="IJ249" s="61"/>
    </row>
    <row r="250" spans="3:244" x14ac:dyDescent="0.25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110"/>
      <c r="U250" s="110"/>
      <c r="V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1"/>
      <c r="IH250" s="61"/>
      <c r="II250" s="61"/>
      <c r="IJ250" s="61"/>
    </row>
    <row r="251" spans="3:244" x14ac:dyDescent="0.25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110"/>
      <c r="U251" s="110"/>
      <c r="V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1"/>
      <c r="IH251" s="61"/>
      <c r="II251" s="61"/>
      <c r="IJ251" s="61"/>
    </row>
    <row r="252" spans="3:244" x14ac:dyDescent="0.25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110"/>
      <c r="U252" s="110"/>
      <c r="V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1"/>
      <c r="IH252" s="61"/>
      <c r="II252" s="61"/>
      <c r="IJ252" s="61"/>
    </row>
    <row r="253" spans="3:244" x14ac:dyDescent="0.25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110"/>
      <c r="U253" s="110"/>
      <c r="V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1"/>
      <c r="IH253" s="61"/>
      <c r="II253" s="61"/>
      <c r="IJ253" s="61"/>
    </row>
    <row r="254" spans="3:244" x14ac:dyDescent="0.25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110"/>
      <c r="U254" s="110"/>
      <c r="V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1"/>
      <c r="IH254" s="61"/>
      <c r="II254" s="61"/>
      <c r="IJ254" s="61"/>
    </row>
    <row r="255" spans="3:244" x14ac:dyDescent="0.25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110"/>
      <c r="U255" s="110"/>
      <c r="V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1"/>
      <c r="IH255" s="61"/>
      <c r="II255" s="61"/>
      <c r="IJ255" s="61"/>
    </row>
    <row r="256" spans="3:244" x14ac:dyDescent="0.25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110"/>
      <c r="U256" s="110"/>
      <c r="V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1"/>
      <c r="IH256" s="61"/>
      <c r="II256" s="61"/>
      <c r="IJ256" s="61"/>
    </row>
    <row r="257" spans="3:244" x14ac:dyDescent="0.25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110"/>
      <c r="U257" s="110"/>
      <c r="V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1"/>
      <c r="IH257" s="61"/>
      <c r="II257" s="61"/>
      <c r="IJ257" s="61"/>
    </row>
    <row r="258" spans="3:244" x14ac:dyDescent="0.25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110"/>
      <c r="U258" s="110"/>
      <c r="V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1"/>
      <c r="IH258" s="61"/>
      <c r="II258" s="61"/>
      <c r="IJ258" s="61"/>
    </row>
    <row r="259" spans="3:244" x14ac:dyDescent="0.25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110"/>
      <c r="U259" s="110"/>
      <c r="V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1"/>
      <c r="IH259" s="61"/>
      <c r="II259" s="61"/>
      <c r="IJ259" s="61"/>
    </row>
    <row r="260" spans="3:244" x14ac:dyDescent="0.25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110"/>
      <c r="U260" s="110"/>
      <c r="V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1"/>
      <c r="IH260" s="61"/>
      <c r="II260" s="61"/>
      <c r="IJ260" s="61"/>
    </row>
    <row r="261" spans="3:244" x14ac:dyDescent="0.25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110"/>
      <c r="U261" s="110"/>
      <c r="V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1"/>
      <c r="IH261" s="61"/>
      <c r="II261" s="61"/>
      <c r="IJ261" s="61"/>
    </row>
    <row r="262" spans="3:244" x14ac:dyDescent="0.25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110"/>
      <c r="U262" s="110"/>
      <c r="V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1"/>
      <c r="IH262" s="61"/>
      <c r="II262" s="61"/>
      <c r="IJ262" s="61"/>
    </row>
    <row r="263" spans="3:244" x14ac:dyDescent="0.25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110"/>
      <c r="U263" s="110"/>
      <c r="V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1"/>
      <c r="IH263" s="61"/>
      <c r="II263" s="61"/>
      <c r="IJ263" s="61"/>
    </row>
    <row r="264" spans="3:244" x14ac:dyDescent="0.25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110"/>
      <c r="U264" s="110"/>
      <c r="V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1"/>
      <c r="IH264" s="61"/>
      <c r="II264" s="61"/>
      <c r="IJ264" s="61"/>
    </row>
    <row r="265" spans="3:244" x14ac:dyDescent="0.25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110"/>
      <c r="U265" s="110"/>
      <c r="V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1"/>
      <c r="IH265" s="61"/>
      <c r="II265" s="61"/>
      <c r="IJ265" s="61"/>
    </row>
    <row r="266" spans="3:244" x14ac:dyDescent="0.25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110"/>
      <c r="U266" s="110"/>
      <c r="V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1"/>
      <c r="IH266" s="61"/>
      <c r="II266" s="61"/>
      <c r="IJ266" s="61"/>
    </row>
    <row r="267" spans="3:244" x14ac:dyDescent="0.25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110"/>
      <c r="U267" s="110"/>
      <c r="V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1"/>
      <c r="IH267" s="61"/>
      <c r="II267" s="61"/>
      <c r="IJ267" s="61"/>
    </row>
    <row r="268" spans="3:244" x14ac:dyDescent="0.25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110"/>
      <c r="U268" s="110"/>
      <c r="V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1"/>
      <c r="IH268" s="61"/>
      <c r="II268" s="61"/>
      <c r="IJ268" s="61"/>
    </row>
    <row r="269" spans="3:244" x14ac:dyDescent="0.25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110"/>
      <c r="U269" s="110"/>
      <c r="V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1"/>
      <c r="IH269" s="61"/>
      <c r="II269" s="61"/>
      <c r="IJ269" s="61"/>
    </row>
    <row r="270" spans="3:244" x14ac:dyDescent="0.25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110"/>
      <c r="U270" s="110"/>
      <c r="V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1"/>
      <c r="IH270" s="61"/>
      <c r="II270" s="61"/>
      <c r="IJ270" s="61"/>
    </row>
    <row r="271" spans="3:244" x14ac:dyDescent="0.25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110"/>
      <c r="U271" s="110"/>
      <c r="V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1"/>
      <c r="IH271" s="61"/>
      <c r="II271" s="61"/>
      <c r="IJ271" s="61"/>
    </row>
    <row r="272" spans="3:244" x14ac:dyDescent="0.25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110"/>
      <c r="U272" s="110"/>
      <c r="V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1"/>
      <c r="IH272" s="61"/>
      <c r="II272" s="61"/>
      <c r="IJ272" s="61"/>
    </row>
    <row r="273" spans="3:244" x14ac:dyDescent="0.25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110"/>
      <c r="U273" s="110"/>
      <c r="V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1"/>
      <c r="IH273" s="61"/>
      <c r="II273" s="61"/>
      <c r="IJ273" s="61"/>
    </row>
    <row r="274" spans="3:244" x14ac:dyDescent="0.25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110"/>
      <c r="U274" s="110"/>
      <c r="V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1"/>
      <c r="IH274" s="61"/>
      <c r="II274" s="61"/>
      <c r="IJ274" s="61"/>
    </row>
    <row r="275" spans="3:244" x14ac:dyDescent="0.25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110"/>
      <c r="U275" s="110"/>
      <c r="V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1"/>
      <c r="IH275" s="61"/>
      <c r="II275" s="61"/>
      <c r="IJ275" s="61"/>
    </row>
    <row r="276" spans="3:244" x14ac:dyDescent="0.25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110"/>
      <c r="U276" s="110"/>
      <c r="V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2"/>
      <c r="CP276" s="172"/>
      <c r="CQ276" s="172"/>
      <c r="CR276" s="172"/>
      <c r="CS276" s="172"/>
      <c r="CT276" s="172"/>
      <c r="CU276" s="172"/>
      <c r="CV276" s="172"/>
      <c r="CW276" s="172"/>
      <c r="CX276" s="172"/>
      <c r="CY276" s="172"/>
      <c r="CZ276" s="172"/>
      <c r="DA276" s="172"/>
      <c r="DB276" s="172"/>
      <c r="DC276" s="172"/>
      <c r="DD276" s="172"/>
      <c r="DE276" s="172"/>
      <c r="DF276" s="172"/>
      <c r="DG276" s="172"/>
      <c r="DH276" s="172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1"/>
      <c r="IH276" s="61"/>
      <c r="II276" s="61"/>
      <c r="IJ276" s="61"/>
    </row>
    <row r="277" spans="3:244" x14ac:dyDescent="0.25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110"/>
      <c r="U277" s="110"/>
      <c r="V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2"/>
      <c r="CP277" s="172"/>
      <c r="CQ277" s="172"/>
      <c r="CR277" s="172"/>
      <c r="CS277" s="172"/>
      <c r="CT277" s="172"/>
      <c r="CU277" s="172"/>
      <c r="CV277" s="172"/>
      <c r="CW277" s="172"/>
      <c r="CX277" s="172"/>
      <c r="CY277" s="172"/>
      <c r="CZ277" s="172"/>
      <c r="DA277" s="172"/>
      <c r="DB277" s="172"/>
      <c r="DC277" s="172"/>
      <c r="DD277" s="172"/>
      <c r="DE277" s="172"/>
      <c r="DF277" s="172"/>
      <c r="DG277" s="172"/>
      <c r="DH277" s="172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1"/>
      <c r="IH277" s="61"/>
      <c r="II277" s="61"/>
      <c r="IJ277" s="61"/>
    </row>
    <row r="278" spans="3:244" x14ac:dyDescent="0.25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110"/>
      <c r="U278" s="110"/>
      <c r="V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1"/>
      <c r="IH278" s="61"/>
      <c r="II278" s="61"/>
      <c r="IJ278" s="61"/>
    </row>
    <row r="279" spans="3:244" x14ac:dyDescent="0.25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110"/>
      <c r="U279" s="110"/>
      <c r="V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2"/>
      <c r="CP279" s="172"/>
      <c r="CQ279" s="172"/>
      <c r="CR279" s="172"/>
      <c r="CS279" s="172"/>
      <c r="CT279" s="172"/>
      <c r="CU279" s="172"/>
      <c r="CV279" s="172"/>
      <c r="CW279" s="172"/>
      <c r="CX279" s="172"/>
      <c r="CY279" s="172"/>
      <c r="CZ279" s="172"/>
      <c r="DA279" s="172"/>
      <c r="DB279" s="172"/>
      <c r="DC279" s="172"/>
      <c r="DD279" s="172"/>
      <c r="DE279" s="172"/>
      <c r="DF279" s="172"/>
      <c r="DG279" s="172"/>
      <c r="DH279" s="172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1"/>
      <c r="IH279" s="61"/>
      <c r="II279" s="61"/>
      <c r="IJ279" s="61"/>
    </row>
    <row r="280" spans="3:244" x14ac:dyDescent="0.25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110"/>
      <c r="U280" s="110"/>
      <c r="V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1"/>
      <c r="IH280" s="61"/>
      <c r="II280" s="61"/>
      <c r="IJ280" s="61"/>
    </row>
    <row r="281" spans="3:244" x14ac:dyDescent="0.25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110"/>
      <c r="U281" s="110"/>
      <c r="V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2"/>
      <c r="CP281" s="172"/>
      <c r="CQ281" s="172"/>
      <c r="CR281" s="172"/>
      <c r="CS281" s="172"/>
      <c r="CT281" s="172"/>
      <c r="CU281" s="172"/>
      <c r="CV281" s="172"/>
      <c r="CW281" s="172"/>
      <c r="CX281" s="172"/>
      <c r="CY281" s="172"/>
      <c r="CZ281" s="172"/>
      <c r="DA281" s="172"/>
      <c r="DB281" s="172"/>
      <c r="DC281" s="172"/>
      <c r="DD281" s="172"/>
      <c r="DE281" s="172"/>
      <c r="DF281" s="172"/>
      <c r="DG281" s="172"/>
      <c r="DH281" s="172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1"/>
      <c r="IH281" s="61"/>
      <c r="II281" s="61"/>
      <c r="IJ281" s="61"/>
    </row>
    <row r="282" spans="3:244" x14ac:dyDescent="0.25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110"/>
      <c r="U282" s="110"/>
      <c r="V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1"/>
      <c r="IH282" s="61"/>
      <c r="II282" s="61"/>
      <c r="IJ282" s="61"/>
    </row>
    <row r="283" spans="3:244" x14ac:dyDescent="0.25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110"/>
      <c r="U283" s="110"/>
      <c r="V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2"/>
      <c r="CP283" s="172"/>
      <c r="CQ283" s="172"/>
      <c r="CR283" s="172"/>
      <c r="CS283" s="172"/>
      <c r="CT283" s="172"/>
      <c r="CU283" s="172"/>
      <c r="CV283" s="172"/>
      <c r="CW283" s="172"/>
      <c r="CX283" s="172"/>
      <c r="CY283" s="172"/>
      <c r="CZ283" s="172"/>
      <c r="DA283" s="172"/>
      <c r="DB283" s="172"/>
      <c r="DC283" s="172"/>
      <c r="DD283" s="172"/>
      <c r="DE283" s="172"/>
      <c r="DF283" s="172"/>
      <c r="DG283" s="172"/>
      <c r="DH283" s="172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1"/>
      <c r="IH283" s="61"/>
      <c r="II283" s="61"/>
      <c r="IJ283" s="61"/>
    </row>
    <row r="284" spans="3:244" x14ac:dyDescent="0.25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110"/>
      <c r="U284" s="110"/>
      <c r="V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2"/>
      <c r="CP284" s="172"/>
      <c r="CQ284" s="172"/>
      <c r="CR284" s="172"/>
      <c r="CS284" s="172"/>
      <c r="CT284" s="172"/>
      <c r="CU284" s="172"/>
      <c r="CV284" s="172"/>
      <c r="CW284" s="172"/>
      <c r="CX284" s="172"/>
      <c r="CY284" s="172"/>
      <c r="CZ284" s="172"/>
      <c r="DA284" s="172"/>
      <c r="DB284" s="172"/>
      <c r="DC284" s="172"/>
      <c r="DD284" s="172"/>
      <c r="DE284" s="172"/>
      <c r="DF284" s="172"/>
      <c r="DG284" s="172"/>
      <c r="DH284" s="172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1"/>
      <c r="IH284" s="61"/>
      <c r="II284" s="61"/>
      <c r="IJ284" s="61"/>
    </row>
    <row r="285" spans="3:244" x14ac:dyDescent="0.25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110"/>
      <c r="U285" s="110"/>
      <c r="V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2"/>
      <c r="CP285" s="172"/>
      <c r="CQ285" s="172"/>
      <c r="CR285" s="172"/>
      <c r="CS285" s="172"/>
      <c r="CT285" s="172"/>
      <c r="CU285" s="172"/>
      <c r="CV285" s="172"/>
      <c r="CW285" s="172"/>
      <c r="CX285" s="172"/>
      <c r="CY285" s="172"/>
      <c r="CZ285" s="172"/>
      <c r="DA285" s="172"/>
      <c r="DB285" s="172"/>
      <c r="DC285" s="172"/>
      <c r="DD285" s="172"/>
      <c r="DE285" s="172"/>
      <c r="DF285" s="172"/>
      <c r="DG285" s="172"/>
      <c r="DH285" s="172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1"/>
      <c r="IH285" s="61"/>
      <c r="II285" s="61"/>
      <c r="IJ285" s="61"/>
    </row>
    <row r="286" spans="3:244" x14ac:dyDescent="0.25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110"/>
      <c r="U286" s="110"/>
      <c r="V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2"/>
      <c r="CP286" s="172"/>
      <c r="CQ286" s="172"/>
      <c r="CR286" s="172"/>
      <c r="CS286" s="172"/>
      <c r="CT286" s="172"/>
      <c r="CU286" s="172"/>
      <c r="CV286" s="172"/>
      <c r="CW286" s="172"/>
      <c r="CX286" s="172"/>
      <c r="CY286" s="172"/>
      <c r="CZ286" s="172"/>
      <c r="DA286" s="172"/>
      <c r="DB286" s="172"/>
      <c r="DC286" s="172"/>
      <c r="DD286" s="172"/>
      <c r="DE286" s="172"/>
      <c r="DF286" s="172"/>
      <c r="DG286" s="172"/>
      <c r="DH286" s="172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1"/>
      <c r="IH286" s="61"/>
      <c r="II286" s="61"/>
      <c r="IJ286" s="61"/>
    </row>
    <row r="287" spans="3:244" x14ac:dyDescent="0.25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110"/>
      <c r="U287" s="110"/>
      <c r="V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2"/>
      <c r="CP287" s="172"/>
      <c r="CQ287" s="172"/>
      <c r="CR287" s="172"/>
      <c r="CS287" s="172"/>
      <c r="CT287" s="172"/>
      <c r="CU287" s="172"/>
      <c r="CV287" s="172"/>
      <c r="CW287" s="172"/>
      <c r="CX287" s="172"/>
      <c r="CY287" s="172"/>
      <c r="CZ287" s="172"/>
      <c r="DA287" s="172"/>
      <c r="DB287" s="172"/>
      <c r="DC287" s="172"/>
      <c r="DD287" s="172"/>
      <c r="DE287" s="172"/>
      <c r="DF287" s="172"/>
      <c r="DG287" s="172"/>
      <c r="DH287" s="172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1"/>
      <c r="IH287" s="61"/>
      <c r="II287" s="61"/>
      <c r="IJ287" s="61"/>
    </row>
    <row r="288" spans="3:244" x14ac:dyDescent="0.25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110"/>
      <c r="U288" s="110"/>
      <c r="V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2"/>
      <c r="CP288" s="172"/>
      <c r="CQ288" s="172"/>
      <c r="CR288" s="172"/>
      <c r="CS288" s="172"/>
      <c r="CT288" s="172"/>
      <c r="CU288" s="172"/>
      <c r="CV288" s="172"/>
      <c r="CW288" s="172"/>
      <c r="CX288" s="172"/>
      <c r="CY288" s="172"/>
      <c r="CZ288" s="172"/>
      <c r="DA288" s="172"/>
      <c r="DB288" s="172"/>
      <c r="DC288" s="172"/>
      <c r="DD288" s="172"/>
      <c r="DE288" s="172"/>
      <c r="DF288" s="172"/>
      <c r="DG288" s="172"/>
      <c r="DH288" s="172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1"/>
      <c r="IH288" s="61"/>
      <c r="II288" s="61"/>
      <c r="IJ288" s="61"/>
    </row>
    <row r="289" spans="3:244" x14ac:dyDescent="0.25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110"/>
      <c r="U289" s="110"/>
      <c r="V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2"/>
      <c r="CP289" s="172"/>
      <c r="CQ289" s="172"/>
      <c r="CR289" s="172"/>
      <c r="CS289" s="172"/>
      <c r="CT289" s="172"/>
      <c r="CU289" s="172"/>
      <c r="CV289" s="172"/>
      <c r="CW289" s="172"/>
      <c r="CX289" s="172"/>
      <c r="CY289" s="172"/>
      <c r="CZ289" s="172"/>
      <c r="DA289" s="172"/>
      <c r="DB289" s="172"/>
      <c r="DC289" s="172"/>
      <c r="DD289" s="172"/>
      <c r="DE289" s="172"/>
      <c r="DF289" s="172"/>
      <c r="DG289" s="172"/>
      <c r="DH289" s="172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1"/>
      <c r="IH289" s="61"/>
      <c r="II289" s="61"/>
      <c r="IJ289" s="61"/>
    </row>
    <row r="290" spans="3:244" x14ac:dyDescent="0.25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110"/>
      <c r="U290" s="110"/>
      <c r="V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2"/>
      <c r="CP290" s="172"/>
      <c r="CQ290" s="172"/>
      <c r="CR290" s="172"/>
      <c r="CS290" s="172"/>
      <c r="CT290" s="172"/>
      <c r="CU290" s="172"/>
      <c r="CV290" s="172"/>
      <c r="CW290" s="172"/>
      <c r="CX290" s="172"/>
      <c r="CY290" s="172"/>
      <c r="CZ290" s="172"/>
      <c r="DA290" s="172"/>
      <c r="DB290" s="172"/>
      <c r="DC290" s="172"/>
      <c r="DD290" s="172"/>
      <c r="DE290" s="172"/>
      <c r="DF290" s="172"/>
      <c r="DG290" s="172"/>
      <c r="DH290" s="172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1"/>
      <c r="IH290" s="61"/>
      <c r="II290" s="61"/>
      <c r="IJ290" s="61"/>
    </row>
    <row r="291" spans="3:244" x14ac:dyDescent="0.25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110"/>
      <c r="U291" s="110"/>
      <c r="V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2"/>
      <c r="CP291" s="172"/>
      <c r="CQ291" s="172"/>
      <c r="CR291" s="172"/>
      <c r="CS291" s="172"/>
      <c r="CT291" s="172"/>
      <c r="CU291" s="172"/>
      <c r="CV291" s="172"/>
      <c r="CW291" s="172"/>
      <c r="CX291" s="172"/>
      <c r="CY291" s="172"/>
      <c r="CZ291" s="172"/>
      <c r="DA291" s="172"/>
      <c r="DB291" s="172"/>
      <c r="DC291" s="172"/>
      <c r="DD291" s="172"/>
      <c r="DE291" s="172"/>
      <c r="DF291" s="172"/>
      <c r="DG291" s="172"/>
      <c r="DH291" s="172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1"/>
      <c r="IH291" s="61"/>
      <c r="II291" s="61"/>
      <c r="IJ291" s="61"/>
    </row>
    <row r="292" spans="3:244" x14ac:dyDescent="0.25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110"/>
      <c r="U292" s="110"/>
      <c r="V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2"/>
      <c r="CP292" s="172"/>
      <c r="CQ292" s="172"/>
      <c r="CR292" s="172"/>
      <c r="CS292" s="172"/>
      <c r="CT292" s="172"/>
      <c r="CU292" s="172"/>
      <c r="CV292" s="172"/>
      <c r="CW292" s="172"/>
      <c r="CX292" s="172"/>
      <c r="CY292" s="172"/>
      <c r="CZ292" s="172"/>
      <c r="DA292" s="172"/>
      <c r="DB292" s="172"/>
      <c r="DC292" s="172"/>
      <c r="DD292" s="172"/>
      <c r="DE292" s="172"/>
      <c r="DF292" s="172"/>
      <c r="DG292" s="172"/>
      <c r="DH292" s="172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1"/>
      <c r="IH292" s="61"/>
      <c r="II292" s="61"/>
      <c r="IJ292" s="61"/>
    </row>
    <row r="293" spans="3:244" x14ac:dyDescent="0.25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110"/>
      <c r="U293" s="110"/>
      <c r="V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2"/>
      <c r="CP293" s="172"/>
      <c r="CQ293" s="172"/>
      <c r="CR293" s="172"/>
      <c r="CS293" s="172"/>
      <c r="CT293" s="172"/>
      <c r="CU293" s="172"/>
      <c r="CV293" s="172"/>
      <c r="CW293" s="172"/>
      <c r="CX293" s="172"/>
      <c r="CY293" s="172"/>
      <c r="CZ293" s="172"/>
      <c r="DA293" s="172"/>
      <c r="DB293" s="172"/>
      <c r="DC293" s="172"/>
      <c r="DD293" s="172"/>
      <c r="DE293" s="172"/>
      <c r="DF293" s="172"/>
      <c r="DG293" s="172"/>
      <c r="DH293" s="172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1"/>
      <c r="IH293" s="61"/>
      <c r="II293" s="61"/>
      <c r="IJ293" s="61"/>
    </row>
    <row r="294" spans="3:244" x14ac:dyDescent="0.25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110"/>
      <c r="U294" s="110"/>
      <c r="V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172"/>
      <c r="DE294" s="172"/>
      <c r="DF294" s="172"/>
      <c r="DG294" s="172"/>
      <c r="DH294" s="172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1"/>
      <c r="IH294" s="61"/>
      <c r="II294" s="61"/>
      <c r="IJ294" s="61"/>
    </row>
    <row r="295" spans="3:244" x14ac:dyDescent="0.25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110"/>
      <c r="U295" s="110"/>
      <c r="V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172"/>
      <c r="DE295" s="172"/>
      <c r="DF295" s="172"/>
      <c r="DG295" s="172"/>
      <c r="DH295" s="172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1"/>
      <c r="IH295" s="61"/>
      <c r="II295" s="61"/>
      <c r="IJ295" s="61"/>
    </row>
    <row r="296" spans="3:244" x14ac:dyDescent="0.25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110"/>
      <c r="U296" s="110"/>
      <c r="V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2"/>
      <c r="CP296" s="172"/>
      <c r="CQ296" s="172"/>
      <c r="CR296" s="172"/>
      <c r="CS296" s="172"/>
      <c r="CT296" s="172"/>
      <c r="CU296" s="172"/>
      <c r="CV296" s="172"/>
      <c r="CW296" s="172"/>
      <c r="CX296" s="172"/>
      <c r="CY296" s="172"/>
      <c r="CZ296" s="172"/>
      <c r="DA296" s="172"/>
      <c r="DB296" s="172"/>
      <c r="DC296" s="172"/>
      <c r="DD296" s="172"/>
      <c r="DE296" s="172"/>
      <c r="DF296" s="172"/>
      <c r="DG296" s="172"/>
      <c r="DH296" s="172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1"/>
      <c r="IH296" s="61"/>
      <c r="II296" s="61"/>
      <c r="IJ296" s="61"/>
    </row>
    <row r="297" spans="3:244" x14ac:dyDescent="0.25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110"/>
      <c r="U297" s="110"/>
      <c r="V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2"/>
      <c r="CP297" s="172"/>
      <c r="CQ297" s="172"/>
      <c r="CR297" s="172"/>
      <c r="CS297" s="172"/>
      <c r="CT297" s="172"/>
      <c r="CU297" s="172"/>
      <c r="CV297" s="172"/>
      <c r="CW297" s="172"/>
      <c r="CX297" s="172"/>
      <c r="CY297" s="172"/>
      <c r="CZ297" s="172"/>
      <c r="DA297" s="172"/>
      <c r="DB297" s="172"/>
      <c r="DC297" s="172"/>
      <c r="DD297" s="172"/>
      <c r="DE297" s="172"/>
      <c r="DF297" s="172"/>
      <c r="DG297" s="172"/>
      <c r="DH297" s="172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1"/>
      <c r="IH297" s="61"/>
      <c r="II297" s="61"/>
      <c r="IJ297" s="61"/>
    </row>
    <row r="298" spans="3:244" x14ac:dyDescent="0.25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110"/>
      <c r="U298" s="110"/>
      <c r="V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2"/>
      <c r="CP298" s="172"/>
      <c r="CQ298" s="172"/>
      <c r="CR298" s="172"/>
      <c r="CS298" s="172"/>
      <c r="CT298" s="172"/>
      <c r="CU298" s="172"/>
      <c r="CV298" s="172"/>
      <c r="CW298" s="172"/>
      <c r="CX298" s="172"/>
      <c r="CY298" s="172"/>
      <c r="CZ298" s="172"/>
      <c r="DA298" s="172"/>
      <c r="DB298" s="172"/>
      <c r="DC298" s="172"/>
      <c r="DD298" s="172"/>
      <c r="DE298" s="172"/>
      <c r="DF298" s="172"/>
      <c r="DG298" s="172"/>
      <c r="DH298" s="172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1"/>
      <c r="IH298" s="61"/>
      <c r="II298" s="61"/>
      <c r="IJ298" s="61"/>
    </row>
    <row r="299" spans="3:244" x14ac:dyDescent="0.25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110"/>
      <c r="U299" s="110"/>
      <c r="V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2"/>
      <c r="CP299" s="172"/>
      <c r="CQ299" s="172"/>
      <c r="CR299" s="172"/>
      <c r="CS299" s="172"/>
      <c r="CT299" s="172"/>
      <c r="CU299" s="172"/>
      <c r="CV299" s="172"/>
      <c r="CW299" s="172"/>
      <c r="CX299" s="172"/>
      <c r="CY299" s="172"/>
      <c r="CZ299" s="172"/>
      <c r="DA299" s="172"/>
      <c r="DB299" s="172"/>
      <c r="DC299" s="172"/>
      <c r="DD299" s="172"/>
      <c r="DE299" s="172"/>
      <c r="DF299" s="172"/>
      <c r="DG299" s="172"/>
      <c r="DH299" s="172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1"/>
      <c r="IH299" s="61"/>
      <c r="II299" s="61"/>
      <c r="IJ299" s="61"/>
    </row>
    <row r="300" spans="3:244" x14ac:dyDescent="0.25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110"/>
      <c r="U300" s="110"/>
      <c r="V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2"/>
      <c r="CP300" s="172"/>
      <c r="CQ300" s="172"/>
      <c r="CR300" s="172"/>
      <c r="CS300" s="172"/>
      <c r="CT300" s="172"/>
      <c r="CU300" s="172"/>
      <c r="CV300" s="172"/>
      <c r="CW300" s="172"/>
      <c r="CX300" s="172"/>
      <c r="CY300" s="172"/>
      <c r="CZ300" s="172"/>
      <c r="DA300" s="172"/>
      <c r="DB300" s="172"/>
      <c r="DC300" s="172"/>
      <c r="DD300" s="172"/>
      <c r="DE300" s="172"/>
      <c r="DF300" s="172"/>
      <c r="DG300" s="172"/>
      <c r="DH300" s="172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1"/>
      <c r="IH300" s="61"/>
      <c r="II300" s="61"/>
      <c r="IJ300" s="61"/>
    </row>
    <row r="301" spans="3:244" x14ac:dyDescent="0.25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110"/>
      <c r="U301" s="110"/>
      <c r="V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1"/>
      <c r="IH301" s="61"/>
      <c r="II301" s="61"/>
      <c r="IJ301" s="61"/>
    </row>
    <row r="302" spans="3:244" x14ac:dyDescent="0.25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110"/>
      <c r="U302" s="110"/>
      <c r="V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2"/>
      <c r="CP302" s="172"/>
      <c r="CQ302" s="172"/>
      <c r="CR302" s="172"/>
      <c r="CS302" s="172"/>
      <c r="CT302" s="172"/>
      <c r="CU302" s="172"/>
      <c r="CV302" s="172"/>
      <c r="CW302" s="172"/>
      <c r="CX302" s="172"/>
      <c r="CY302" s="172"/>
      <c r="CZ302" s="172"/>
      <c r="DA302" s="172"/>
      <c r="DB302" s="172"/>
      <c r="DC302" s="172"/>
      <c r="DD302" s="172"/>
      <c r="DE302" s="172"/>
      <c r="DF302" s="172"/>
      <c r="DG302" s="172"/>
      <c r="DH302" s="172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1"/>
      <c r="IH302" s="61"/>
      <c r="II302" s="61"/>
      <c r="IJ302" s="61"/>
    </row>
    <row r="303" spans="3:244" x14ac:dyDescent="0.25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110"/>
      <c r="U303" s="110"/>
      <c r="V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1"/>
      <c r="IH303" s="61"/>
      <c r="II303" s="61"/>
      <c r="IJ303" s="61"/>
    </row>
    <row r="304" spans="3:244" x14ac:dyDescent="0.25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110"/>
      <c r="U304" s="110"/>
      <c r="V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1"/>
      <c r="IH304" s="61"/>
      <c r="II304" s="61"/>
      <c r="IJ304" s="61"/>
    </row>
    <row r="305" spans="3:244" x14ac:dyDescent="0.25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110"/>
      <c r="U305" s="110"/>
      <c r="V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2"/>
      <c r="CP305" s="172"/>
      <c r="CQ305" s="172"/>
      <c r="CR305" s="172"/>
      <c r="CS305" s="172"/>
      <c r="CT305" s="172"/>
      <c r="CU305" s="172"/>
      <c r="CV305" s="172"/>
      <c r="CW305" s="172"/>
      <c r="CX305" s="172"/>
      <c r="CY305" s="172"/>
      <c r="CZ305" s="172"/>
      <c r="DA305" s="172"/>
      <c r="DB305" s="172"/>
      <c r="DC305" s="172"/>
      <c r="DD305" s="172"/>
      <c r="DE305" s="172"/>
      <c r="DF305" s="172"/>
      <c r="DG305" s="172"/>
      <c r="DH305" s="172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1"/>
      <c r="IH305" s="61"/>
      <c r="II305" s="61"/>
      <c r="IJ305" s="61"/>
    </row>
    <row r="306" spans="3:244" x14ac:dyDescent="0.25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110"/>
      <c r="U306" s="110"/>
      <c r="V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DD306" s="172"/>
      <c r="DE306" s="172"/>
      <c r="DF306" s="172"/>
      <c r="DG306" s="172"/>
      <c r="DH306" s="172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1"/>
      <c r="IH306" s="61"/>
      <c r="II306" s="61"/>
      <c r="IJ306" s="61"/>
    </row>
    <row r="307" spans="3:244" x14ac:dyDescent="0.25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110"/>
      <c r="U307" s="110"/>
      <c r="V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DD307" s="172"/>
      <c r="DE307" s="172"/>
      <c r="DF307" s="172"/>
      <c r="DG307" s="172"/>
      <c r="DH307" s="172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1"/>
      <c r="IH307" s="61"/>
      <c r="II307" s="61"/>
      <c r="IJ307" s="61"/>
    </row>
    <row r="308" spans="3:244" x14ac:dyDescent="0.25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110"/>
      <c r="U308" s="110"/>
      <c r="V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DD308" s="172"/>
      <c r="DE308" s="172"/>
      <c r="DF308" s="172"/>
      <c r="DG308" s="172"/>
      <c r="DH308" s="172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1"/>
      <c r="IH308" s="61"/>
      <c r="II308" s="61"/>
      <c r="IJ308" s="61"/>
    </row>
    <row r="309" spans="3:244" x14ac:dyDescent="0.25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110"/>
      <c r="U309" s="110"/>
      <c r="V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2"/>
      <c r="CP309" s="172"/>
      <c r="CQ309" s="172"/>
      <c r="CR309" s="172"/>
      <c r="CS309" s="172"/>
      <c r="CT309" s="172"/>
      <c r="CU309" s="172"/>
      <c r="CV309" s="172"/>
      <c r="CW309" s="172"/>
      <c r="CX309" s="172"/>
      <c r="CY309" s="172"/>
      <c r="CZ309" s="172"/>
      <c r="DA309" s="172"/>
      <c r="DB309" s="172"/>
      <c r="DC309" s="172"/>
      <c r="DD309" s="172"/>
      <c r="DE309" s="172"/>
      <c r="DF309" s="172"/>
      <c r="DG309" s="172"/>
      <c r="DH309" s="172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1"/>
      <c r="IH309" s="61"/>
      <c r="II309" s="61"/>
      <c r="IJ309" s="61"/>
    </row>
    <row r="310" spans="3:244" x14ac:dyDescent="0.25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110"/>
      <c r="U310" s="110"/>
      <c r="V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2"/>
      <c r="CP310" s="172"/>
      <c r="CQ310" s="172"/>
      <c r="CR310" s="172"/>
      <c r="CS310" s="172"/>
      <c r="CT310" s="172"/>
      <c r="CU310" s="172"/>
      <c r="CV310" s="172"/>
      <c r="CW310" s="172"/>
      <c r="CX310" s="172"/>
      <c r="CY310" s="172"/>
      <c r="CZ310" s="172"/>
      <c r="DA310" s="172"/>
      <c r="DB310" s="172"/>
      <c r="DC310" s="172"/>
      <c r="DD310" s="172"/>
      <c r="DE310" s="172"/>
      <c r="DF310" s="172"/>
      <c r="DG310" s="172"/>
      <c r="DH310" s="172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1"/>
      <c r="IH310" s="61"/>
      <c r="II310" s="61"/>
      <c r="IJ310" s="61"/>
    </row>
    <row r="311" spans="3:244" x14ac:dyDescent="0.25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110"/>
      <c r="U311" s="110"/>
      <c r="V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2"/>
      <c r="CP311" s="172"/>
      <c r="CQ311" s="172"/>
      <c r="CR311" s="172"/>
      <c r="CS311" s="172"/>
      <c r="CT311" s="172"/>
      <c r="CU311" s="172"/>
      <c r="CV311" s="172"/>
      <c r="CW311" s="172"/>
      <c r="CX311" s="172"/>
      <c r="CY311" s="172"/>
      <c r="CZ311" s="172"/>
      <c r="DA311" s="172"/>
      <c r="DB311" s="172"/>
      <c r="DC311" s="172"/>
      <c r="DD311" s="172"/>
      <c r="DE311" s="172"/>
      <c r="DF311" s="172"/>
      <c r="DG311" s="172"/>
      <c r="DH311" s="172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1"/>
      <c r="IH311" s="61"/>
      <c r="II311" s="61"/>
      <c r="IJ311" s="61"/>
    </row>
    <row r="312" spans="3:244" x14ac:dyDescent="0.25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110"/>
      <c r="U312" s="110"/>
      <c r="V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2"/>
      <c r="CP312" s="172"/>
      <c r="CQ312" s="172"/>
      <c r="CR312" s="172"/>
      <c r="CS312" s="172"/>
      <c r="CT312" s="172"/>
      <c r="CU312" s="172"/>
      <c r="CV312" s="172"/>
      <c r="CW312" s="172"/>
      <c r="CX312" s="172"/>
      <c r="CY312" s="172"/>
      <c r="CZ312" s="172"/>
      <c r="DA312" s="172"/>
      <c r="DB312" s="172"/>
      <c r="DC312" s="172"/>
      <c r="DD312" s="172"/>
      <c r="DE312" s="172"/>
      <c r="DF312" s="172"/>
      <c r="DG312" s="172"/>
      <c r="DH312" s="172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1"/>
      <c r="IH312" s="61"/>
      <c r="II312" s="61"/>
      <c r="IJ312" s="61"/>
    </row>
    <row r="313" spans="3:244" x14ac:dyDescent="0.25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110"/>
      <c r="U313" s="110"/>
      <c r="V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2"/>
      <c r="CP313" s="172"/>
      <c r="CQ313" s="172"/>
      <c r="CR313" s="172"/>
      <c r="CS313" s="172"/>
      <c r="CT313" s="172"/>
      <c r="CU313" s="172"/>
      <c r="CV313" s="172"/>
      <c r="CW313" s="172"/>
      <c r="CX313" s="172"/>
      <c r="CY313" s="172"/>
      <c r="CZ313" s="172"/>
      <c r="DA313" s="172"/>
      <c r="DB313" s="172"/>
      <c r="DC313" s="172"/>
      <c r="DD313" s="172"/>
      <c r="DE313" s="172"/>
      <c r="DF313" s="172"/>
      <c r="DG313" s="172"/>
      <c r="DH313" s="172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1"/>
      <c r="IH313" s="61"/>
      <c r="II313" s="61"/>
      <c r="IJ313" s="61"/>
    </row>
    <row r="314" spans="3:244" x14ac:dyDescent="0.25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110"/>
      <c r="U314" s="110"/>
      <c r="V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2"/>
      <c r="CP314" s="172"/>
      <c r="CQ314" s="172"/>
      <c r="CR314" s="172"/>
      <c r="CS314" s="172"/>
      <c r="CT314" s="172"/>
      <c r="CU314" s="172"/>
      <c r="CV314" s="172"/>
      <c r="CW314" s="172"/>
      <c r="CX314" s="172"/>
      <c r="CY314" s="172"/>
      <c r="CZ314" s="172"/>
      <c r="DA314" s="172"/>
      <c r="DB314" s="172"/>
      <c r="DC314" s="172"/>
      <c r="DD314" s="172"/>
      <c r="DE314" s="172"/>
      <c r="DF314" s="172"/>
      <c r="DG314" s="172"/>
      <c r="DH314" s="172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1"/>
      <c r="IH314" s="61"/>
      <c r="II314" s="61"/>
      <c r="IJ314" s="61"/>
    </row>
    <row r="315" spans="3:244" x14ac:dyDescent="0.25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110"/>
      <c r="U315" s="110"/>
      <c r="V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2"/>
      <c r="CP315" s="172"/>
      <c r="CQ315" s="172"/>
      <c r="CR315" s="172"/>
      <c r="CS315" s="172"/>
      <c r="CT315" s="172"/>
      <c r="CU315" s="172"/>
      <c r="CV315" s="172"/>
      <c r="CW315" s="172"/>
      <c r="CX315" s="172"/>
      <c r="CY315" s="172"/>
      <c r="CZ315" s="172"/>
      <c r="DA315" s="172"/>
      <c r="DB315" s="172"/>
      <c r="DC315" s="172"/>
      <c r="DD315" s="172"/>
      <c r="DE315" s="172"/>
      <c r="DF315" s="172"/>
      <c r="DG315" s="172"/>
      <c r="DH315" s="172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1"/>
      <c r="IH315" s="61"/>
      <c r="II315" s="61"/>
      <c r="IJ315" s="61"/>
    </row>
    <row r="316" spans="3:244" x14ac:dyDescent="0.25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110"/>
      <c r="U316" s="110"/>
      <c r="V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2"/>
      <c r="CP316" s="172"/>
      <c r="CQ316" s="172"/>
      <c r="CR316" s="172"/>
      <c r="CS316" s="172"/>
      <c r="CT316" s="172"/>
      <c r="CU316" s="172"/>
      <c r="CV316" s="172"/>
      <c r="CW316" s="172"/>
      <c r="CX316" s="172"/>
      <c r="CY316" s="172"/>
      <c r="CZ316" s="172"/>
      <c r="DA316" s="172"/>
      <c r="DB316" s="172"/>
      <c r="DC316" s="172"/>
      <c r="DD316" s="172"/>
      <c r="DE316" s="172"/>
      <c r="DF316" s="172"/>
      <c r="DG316" s="172"/>
      <c r="DH316" s="172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1"/>
      <c r="IH316" s="61"/>
      <c r="II316" s="61"/>
      <c r="IJ316" s="61"/>
    </row>
    <row r="317" spans="3:244" x14ac:dyDescent="0.25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110"/>
      <c r="U317" s="110"/>
      <c r="V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2"/>
      <c r="CP317" s="172"/>
      <c r="CQ317" s="172"/>
      <c r="CR317" s="172"/>
      <c r="CS317" s="172"/>
      <c r="CT317" s="172"/>
      <c r="CU317" s="172"/>
      <c r="CV317" s="172"/>
      <c r="CW317" s="172"/>
      <c r="CX317" s="172"/>
      <c r="CY317" s="172"/>
      <c r="CZ317" s="172"/>
      <c r="DA317" s="172"/>
      <c r="DB317" s="172"/>
      <c r="DC317" s="172"/>
      <c r="DD317" s="172"/>
      <c r="DE317" s="172"/>
      <c r="DF317" s="172"/>
      <c r="DG317" s="172"/>
      <c r="DH317" s="172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1"/>
      <c r="IH317" s="61"/>
      <c r="II317" s="61"/>
      <c r="IJ317" s="61"/>
    </row>
    <row r="318" spans="3:244" x14ac:dyDescent="0.25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110"/>
      <c r="U318" s="110"/>
      <c r="V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2"/>
      <c r="CP318" s="172"/>
      <c r="CQ318" s="172"/>
      <c r="CR318" s="172"/>
      <c r="CS318" s="172"/>
      <c r="CT318" s="172"/>
      <c r="CU318" s="172"/>
      <c r="CV318" s="172"/>
      <c r="CW318" s="172"/>
      <c r="CX318" s="172"/>
      <c r="CY318" s="172"/>
      <c r="CZ318" s="172"/>
      <c r="DA318" s="172"/>
      <c r="DB318" s="172"/>
      <c r="DC318" s="172"/>
      <c r="DD318" s="172"/>
      <c r="DE318" s="172"/>
      <c r="DF318" s="172"/>
      <c r="DG318" s="172"/>
      <c r="DH318" s="172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1"/>
      <c r="IH318" s="61"/>
      <c r="II318" s="61"/>
      <c r="IJ318" s="61"/>
    </row>
    <row r="319" spans="3:244" x14ac:dyDescent="0.25"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110"/>
      <c r="U319" s="110"/>
      <c r="V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2"/>
      <c r="CP319" s="172"/>
      <c r="CQ319" s="172"/>
      <c r="CR319" s="172"/>
      <c r="CS319" s="172"/>
      <c r="CT319" s="172"/>
      <c r="CU319" s="172"/>
      <c r="CV319" s="172"/>
      <c r="CW319" s="172"/>
      <c r="CX319" s="172"/>
      <c r="CY319" s="172"/>
      <c r="CZ319" s="172"/>
      <c r="DA319" s="172"/>
      <c r="DB319" s="172"/>
      <c r="DC319" s="172"/>
      <c r="DD319" s="172"/>
      <c r="DE319" s="172"/>
      <c r="DF319" s="172"/>
      <c r="DG319" s="172"/>
      <c r="DH319" s="172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1"/>
      <c r="IH319" s="61"/>
      <c r="II319" s="61"/>
      <c r="IJ319" s="61"/>
    </row>
    <row r="320" spans="3:244" x14ac:dyDescent="0.25"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110"/>
      <c r="U320" s="110"/>
      <c r="V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2"/>
      <c r="CP320" s="172"/>
      <c r="CQ320" s="172"/>
      <c r="CR320" s="172"/>
      <c r="CS320" s="172"/>
      <c r="CT320" s="172"/>
      <c r="CU320" s="172"/>
      <c r="CV320" s="172"/>
      <c r="CW320" s="172"/>
      <c r="CX320" s="172"/>
      <c r="CY320" s="172"/>
      <c r="CZ320" s="172"/>
      <c r="DA320" s="172"/>
      <c r="DB320" s="172"/>
      <c r="DC320" s="172"/>
      <c r="DD320" s="172"/>
      <c r="DE320" s="172"/>
      <c r="DF320" s="172"/>
      <c r="DG320" s="172"/>
      <c r="DH320" s="172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1"/>
      <c r="IH320" s="61"/>
      <c r="II320" s="61"/>
      <c r="IJ320" s="61"/>
    </row>
    <row r="321" spans="3:244" x14ac:dyDescent="0.25"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110"/>
      <c r="U321" s="110"/>
      <c r="V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2"/>
      <c r="CP321" s="172"/>
      <c r="CQ321" s="172"/>
      <c r="CR321" s="172"/>
      <c r="CS321" s="172"/>
      <c r="CT321" s="172"/>
      <c r="CU321" s="172"/>
      <c r="CV321" s="172"/>
      <c r="CW321" s="172"/>
      <c r="CX321" s="172"/>
      <c r="CY321" s="172"/>
      <c r="CZ321" s="172"/>
      <c r="DA321" s="172"/>
      <c r="DB321" s="172"/>
      <c r="DC321" s="172"/>
      <c r="DD321" s="172"/>
      <c r="DE321" s="172"/>
      <c r="DF321" s="172"/>
      <c r="DG321" s="172"/>
      <c r="DH321" s="172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1"/>
      <c r="IH321" s="61"/>
      <c r="II321" s="61"/>
      <c r="IJ321" s="61"/>
    </row>
    <row r="322" spans="3:244" x14ac:dyDescent="0.25"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110"/>
      <c r="U322" s="110"/>
      <c r="V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2"/>
      <c r="CP322" s="172"/>
      <c r="CQ322" s="172"/>
      <c r="CR322" s="172"/>
      <c r="CS322" s="172"/>
      <c r="CT322" s="172"/>
      <c r="CU322" s="172"/>
      <c r="CV322" s="172"/>
      <c r="CW322" s="172"/>
      <c r="CX322" s="172"/>
      <c r="CY322" s="172"/>
      <c r="CZ322" s="172"/>
      <c r="DA322" s="172"/>
      <c r="DB322" s="172"/>
      <c r="DC322" s="172"/>
      <c r="DD322" s="172"/>
      <c r="DE322" s="172"/>
      <c r="DF322" s="172"/>
      <c r="DG322" s="172"/>
      <c r="DH322" s="172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1"/>
      <c r="IH322" s="61"/>
      <c r="II322" s="61"/>
      <c r="IJ322" s="61"/>
    </row>
    <row r="323" spans="3:244" x14ac:dyDescent="0.25"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110"/>
      <c r="U323" s="110"/>
      <c r="V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2"/>
      <c r="CP323" s="172"/>
      <c r="CQ323" s="172"/>
      <c r="CR323" s="172"/>
      <c r="CS323" s="172"/>
      <c r="CT323" s="172"/>
      <c r="CU323" s="172"/>
      <c r="CV323" s="172"/>
      <c r="CW323" s="172"/>
      <c r="CX323" s="172"/>
      <c r="CY323" s="172"/>
      <c r="CZ323" s="172"/>
      <c r="DA323" s="172"/>
      <c r="DB323" s="172"/>
      <c r="DC323" s="172"/>
      <c r="DD323" s="172"/>
      <c r="DE323" s="172"/>
      <c r="DF323" s="172"/>
      <c r="DG323" s="172"/>
      <c r="DH323" s="172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1"/>
      <c r="IH323" s="61"/>
      <c r="II323" s="61"/>
      <c r="IJ323" s="61"/>
    </row>
    <row r="324" spans="3:244" x14ac:dyDescent="0.25"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110"/>
      <c r="U324" s="110"/>
      <c r="V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2"/>
      <c r="CP324" s="172"/>
      <c r="CQ324" s="172"/>
      <c r="CR324" s="172"/>
      <c r="CS324" s="172"/>
      <c r="CT324" s="172"/>
      <c r="CU324" s="172"/>
      <c r="CV324" s="172"/>
      <c r="CW324" s="172"/>
      <c r="CX324" s="172"/>
      <c r="CY324" s="172"/>
      <c r="CZ324" s="172"/>
      <c r="DA324" s="172"/>
      <c r="DB324" s="172"/>
      <c r="DC324" s="172"/>
      <c r="DD324" s="172"/>
      <c r="DE324" s="172"/>
      <c r="DF324" s="172"/>
      <c r="DG324" s="172"/>
      <c r="DH324" s="172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1"/>
      <c r="IH324" s="61"/>
      <c r="II324" s="61"/>
      <c r="IJ324" s="61"/>
    </row>
    <row r="325" spans="3:244" x14ac:dyDescent="0.25"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110"/>
      <c r="U325" s="110"/>
      <c r="V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2"/>
      <c r="CP325" s="172"/>
      <c r="CQ325" s="172"/>
      <c r="CR325" s="172"/>
      <c r="CS325" s="172"/>
      <c r="CT325" s="172"/>
      <c r="CU325" s="172"/>
      <c r="CV325" s="172"/>
      <c r="CW325" s="172"/>
      <c r="CX325" s="172"/>
      <c r="CY325" s="172"/>
      <c r="CZ325" s="172"/>
      <c r="DA325" s="172"/>
      <c r="DB325" s="172"/>
      <c r="DC325" s="172"/>
      <c r="DD325" s="172"/>
      <c r="DE325" s="172"/>
      <c r="DF325" s="172"/>
      <c r="DG325" s="172"/>
      <c r="DH325" s="172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1"/>
      <c r="IH325" s="61"/>
      <c r="II325" s="61"/>
      <c r="IJ325" s="61"/>
    </row>
    <row r="326" spans="3:244" x14ac:dyDescent="0.25"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110"/>
      <c r="U326" s="110"/>
      <c r="V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2"/>
      <c r="CP326" s="172"/>
      <c r="CQ326" s="172"/>
      <c r="CR326" s="172"/>
      <c r="CS326" s="172"/>
      <c r="CT326" s="172"/>
      <c r="CU326" s="172"/>
      <c r="CV326" s="172"/>
      <c r="CW326" s="172"/>
      <c r="CX326" s="172"/>
      <c r="CY326" s="172"/>
      <c r="CZ326" s="172"/>
      <c r="DA326" s="172"/>
      <c r="DB326" s="172"/>
      <c r="DC326" s="172"/>
      <c r="DD326" s="172"/>
      <c r="DE326" s="172"/>
      <c r="DF326" s="172"/>
      <c r="DG326" s="172"/>
      <c r="DH326" s="172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1"/>
      <c r="IH326" s="61"/>
      <c r="II326" s="61"/>
      <c r="IJ326" s="61"/>
    </row>
    <row r="327" spans="3:244" x14ac:dyDescent="0.25"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110"/>
      <c r="U327" s="110"/>
      <c r="V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2"/>
      <c r="CP327" s="172"/>
      <c r="CQ327" s="172"/>
      <c r="CR327" s="172"/>
      <c r="CS327" s="172"/>
      <c r="CT327" s="172"/>
      <c r="CU327" s="172"/>
      <c r="CV327" s="172"/>
      <c r="CW327" s="172"/>
      <c r="CX327" s="172"/>
      <c r="CY327" s="172"/>
      <c r="CZ327" s="172"/>
      <c r="DA327" s="172"/>
      <c r="DB327" s="172"/>
      <c r="DC327" s="172"/>
      <c r="DD327" s="172"/>
      <c r="DE327" s="172"/>
      <c r="DF327" s="172"/>
      <c r="DG327" s="172"/>
      <c r="DH327" s="172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1"/>
      <c r="IH327" s="61"/>
      <c r="II327" s="61"/>
      <c r="IJ327" s="61"/>
    </row>
    <row r="328" spans="3:244" x14ac:dyDescent="0.25"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110"/>
      <c r="U328" s="110"/>
      <c r="V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2"/>
      <c r="CP328" s="172"/>
      <c r="CQ328" s="172"/>
      <c r="CR328" s="172"/>
      <c r="CS328" s="172"/>
      <c r="CT328" s="172"/>
      <c r="CU328" s="172"/>
      <c r="CV328" s="172"/>
      <c r="CW328" s="172"/>
      <c r="CX328" s="172"/>
      <c r="CY328" s="172"/>
      <c r="CZ328" s="172"/>
      <c r="DA328" s="172"/>
      <c r="DB328" s="172"/>
      <c r="DC328" s="172"/>
      <c r="DD328" s="172"/>
      <c r="DE328" s="172"/>
      <c r="DF328" s="172"/>
      <c r="DG328" s="172"/>
      <c r="DH328" s="172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1"/>
      <c r="IH328" s="61"/>
      <c r="II328" s="61"/>
      <c r="IJ328" s="61"/>
    </row>
    <row r="329" spans="3:244" x14ac:dyDescent="0.25"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110"/>
      <c r="U329" s="110"/>
      <c r="V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2"/>
      <c r="CP329" s="172"/>
      <c r="CQ329" s="172"/>
      <c r="CR329" s="172"/>
      <c r="CS329" s="172"/>
      <c r="CT329" s="172"/>
      <c r="CU329" s="172"/>
      <c r="CV329" s="172"/>
      <c r="CW329" s="172"/>
      <c r="CX329" s="172"/>
      <c r="CY329" s="172"/>
      <c r="CZ329" s="172"/>
      <c r="DA329" s="172"/>
      <c r="DB329" s="172"/>
      <c r="DC329" s="172"/>
      <c r="DD329" s="172"/>
      <c r="DE329" s="172"/>
      <c r="DF329" s="172"/>
      <c r="DG329" s="172"/>
      <c r="DH329" s="172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1"/>
      <c r="IH329" s="61"/>
      <c r="II329" s="61"/>
      <c r="IJ329" s="61"/>
    </row>
    <row r="330" spans="3:244" x14ac:dyDescent="0.25"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110"/>
      <c r="U330" s="110"/>
      <c r="V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2"/>
      <c r="CP330" s="172"/>
      <c r="CQ330" s="172"/>
      <c r="CR330" s="172"/>
      <c r="CS330" s="172"/>
      <c r="CT330" s="172"/>
      <c r="CU330" s="172"/>
      <c r="CV330" s="172"/>
      <c r="CW330" s="172"/>
      <c r="CX330" s="172"/>
      <c r="CY330" s="172"/>
      <c r="CZ330" s="172"/>
      <c r="DA330" s="172"/>
      <c r="DB330" s="172"/>
      <c r="DC330" s="172"/>
      <c r="DD330" s="172"/>
      <c r="DE330" s="172"/>
      <c r="DF330" s="172"/>
      <c r="DG330" s="172"/>
      <c r="DH330" s="172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1"/>
      <c r="IH330" s="61"/>
      <c r="II330" s="61"/>
      <c r="IJ330" s="61"/>
    </row>
    <row r="331" spans="3:244" x14ac:dyDescent="0.25"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110"/>
      <c r="U331" s="110"/>
      <c r="V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2"/>
      <c r="CP331" s="172"/>
      <c r="CQ331" s="172"/>
      <c r="CR331" s="172"/>
      <c r="CS331" s="172"/>
      <c r="CT331" s="172"/>
      <c r="CU331" s="172"/>
      <c r="CV331" s="172"/>
      <c r="CW331" s="172"/>
      <c r="CX331" s="172"/>
      <c r="CY331" s="172"/>
      <c r="CZ331" s="172"/>
      <c r="DA331" s="172"/>
      <c r="DB331" s="172"/>
      <c r="DC331" s="172"/>
      <c r="DD331" s="172"/>
      <c r="DE331" s="172"/>
      <c r="DF331" s="172"/>
      <c r="DG331" s="172"/>
      <c r="DH331" s="172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1"/>
      <c r="IH331" s="61"/>
      <c r="II331" s="61"/>
      <c r="IJ331" s="61"/>
    </row>
    <row r="332" spans="3:244" x14ac:dyDescent="0.25"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110"/>
      <c r="U332" s="110"/>
      <c r="V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2"/>
      <c r="CP332" s="172"/>
      <c r="CQ332" s="172"/>
      <c r="CR332" s="172"/>
      <c r="CS332" s="172"/>
      <c r="CT332" s="172"/>
      <c r="CU332" s="172"/>
      <c r="CV332" s="172"/>
      <c r="CW332" s="172"/>
      <c r="CX332" s="172"/>
      <c r="CY332" s="172"/>
      <c r="CZ332" s="172"/>
      <c r="DA332" s="172"/>
      <c r="DB332" s="172"/>
      <c r="DC332" s="172"/>
      <c r="DD332" s="172"/>
      <c r="DE332" s="172"/>
      <c r="DF332" s="172"/>
      <c r="DG332" s="172"/>
      <c r="DH332" s="172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1"/>
      <c r="IH332" s="61"/>
      <c r="II332" s="61"/>
      <c r="IJ332" s="61"/>
    </row>
    <row r="333" spans="3:244" x14ac:dyDescent="0.25"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110"/>
      <c r="U333" s="110"/>
      <c r="V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2"/>
      <c r="CP333" s="172"/>
      <c r="CQ333" s="172"/>
      <c r="CR333" s="172"/>
      <c r="CS333" s="172"/>
      <c r="CT333" s="172"/>
      <c r="CU333" s="172"/>
      <c r="CV333" s="172"/>
      <c r="CW333" s="172"/>
      <c r="CX333" s="172"/>
      <c r="CY333" s="172"/>
      <c r="CZ333" s="172"/>
      <c r="DA333" s="172"/>
      <c r="DB333" s="172"/>
      <c r="DC333" s="172"/>
      <c r="DD333" s="172"/>
      <c r="DE333" s="172"/>
      <c r="DF333" s="172"/>
      <c r="DG333" s="172"/>
      <c r="DH333" s="172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1"/>
      <c r="IH333" s="61"/>
      <c r="II333" s="61"/>
      <c r="IJ333" s="61"/>
    </row>
    <row r="334" spans="3:244" x14ac:dyDescent="0.25"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110"/>
      <c r="U334" s="110"/>
      <c r="V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2"/>
      <c r="CP334" s="172"/>
      <c r="CQ334" s="172"/>
      <c r="CR334" s="172"/>
      <c r="CS334" s="172"/>
      <c r="CT334" s="172"/>
      <c r="CU334" s="172"/>
      <c r="CV334" s="172"/>
      <c r="CW334" s="172"/>
      <c r="CX334" s="172"/>
      <c r="CY334" s="172"/>
      <c r="CZ334" s="172"/>
      <c r="DA334" s="172"/>
      <c r="DB334" s="172"/>
      <c r="DC334" s="172"/>
      <c r="DD334" s="172"/>
      <c r="DE334" s="172"/>
      <c r="DF334" s="172"/>
      <c r="DG334" s="172"/>
      <c r="DH334" s="172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1"/>
      <c r="IH334" s="61"/>
      <c r="II334" s="61"/>
      <c r="IJ334" s="61"/>
    </row>
    <row r="335" spans="3:244" x14ac:dyDescent="0.25"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110"/>
      <c r="U335" s="110"/>
    </row>
    <row r="336" spans="3:244" x14ac:dyDescent="0.25"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110"/>
      <c r="U336" s="110"/>
    </row>
  </sheetData>
  <dataConsolidate/>
  <mergeCells count="27"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O3:O4"/>
    <mergeCell ref="J3:J4"/>
    <mergeCell ref="K3:K4"/>
    <mergeCell ref="L3:L4"/>
    <mergeCell ref="M3:M4"/>
    <mergeCell ref="N3:N4"/>
    <mergeCell ref="FB2:FD2"/>
    <mergeCell ref="O2:Q2"/>
    <mergeCell ref="FD3:FD4"/>
    <mergeCell ref="T3:T4"/>
    <mergeCell ref="V3:V4"/>
    <mergeCell ref="DI3:DI4"/>
    <mergeCell ref="FB3:FB4"/>
    <mergeCell ref="FC3:FC4"/>
    <mergeCell ref="P3:P4"/>
    <mergeCell ref="Q3:Q4"/>
    <mergeCell ref="R3:R4"/>
    <mergeCell ref="S3:S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2020-21
2ª divisió RFEF gr. 5
</oddHeader>
    <oddFooter>&amp;LDavid Chordà i Argente&amp;CPàgina 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57"/>
  <sheetViews>
    <sheetView zoomScale="67" workbookViewId="0">
      <selection activeCell="M53" activeCellId="5" sqref="C53 E53 G53 I53 K53 M53"/>
    </sheetView>
  </sheetViews>
  <sheetFormatPr baseColWidth="10"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</row>
    <row r="3" spans="1:9" ht="13.8" thickTop="1" x14ac:dyDescent="0.25">
      <c r="A3" s="233"/>
      <c r="B3" s="250"/>
      <c r="C3" s="251"/>
      <c r="D3" s="252"/>
      <c r="E3" s="253"/>
      <c r="F3" s="251"/>
      <c r="G3" s="255"/>
      <c r="H3" s="232"/>
      <c r="I3" s="55"/>
    </row>
    <row r="4" spans="1:9" x14ac:dyDescent="0.25">
      <c r="A4" s="233" t="str">
        <f>'U.E. ALZIRA'!Y3</f>
        <v>Badalona</v>
      </c>
      <c r="B4" s="250">
        <f>'Gols encaixats'!B4</f>
        <v>0</v>
      </c>
      <c r="C4" s="251">
        <f>'Gols encaixats'!C4</f>
        <v>0</v>
      </c>
      <c r="D4" s="252">
        <f>'Gols encaixats'!D4</f>
        <v>0</v>
      </c>
      <c r="E4" s="253">
        <f>'Gols encaixats'!E4</f>
        <v>1</v>
      </c>
      <c r="F4" s="251">
        <f>'Gols encaixats'!F4</f>
        <v>0</v>
      </c>
      <c r="G4" s="255">
        <f>'Gols encaixats'!G4</f>
        <v>0</v>
      </c>
      <c r="H4" s="232">
        <f t="shared" ref="H4:H35" si="0">SUM(B4:G4)</f>
        <v>1</v>
      </c>
      <c r="I4" s="55">
        <v>2</v>
      </c>
    </row>
    <row r="5" spans="1:9" x14ac:dyDescent="0.25">
      <c r="A5" s="233"/>
      <c r="B5" s="250"/>
      <c r="C5" s="251"/>
      <c r="D5" s="252"/>
      <c r="E5" s="253"/>
      <c r="F5" s="251"/>
      <c r="G5" s="255"/>
      <c r="H5" s="232"/>
      <c r="I5" s="55"/>
    </row>
    <row r="6" spans="1:9" x14ac:dyDescent="0.25">
      <c r="A6" s="233" t="str">
        <f>'U.E. ALZIRA'!AA3</f>
        <v>Espanyol B</v>
      </c>
      <c r="B6" s="250">
        <f>'Gols encaixats'!B6</f>
        <v>0</v>
      </c>
      <c r="C6" s="251">
        <f>'Gols encaixats'!C6</f>
        <v>0</v>
      </c>
      <c r="D6" s="252">
        <f>'Gols encaixats'!D6</f>
        <v>1</v>
      </c>
      <c r="E6" s="253">
        <f>'Gols encaixats'!E6</f>
        <v>0</v>
      </c>
      <c r="F6" s="251">
        <f>'Gols encaixats'!F6</f>
        <v>0</v>
      </c>
      <c r="G6" s="255">
        <f>'Gols encaixats'!G6</f>
        <v>0</v>
      </c>
      <c r="H6" s="232">
        <f t="shared" si="0"/>
        <v>1</v>
      </c>
      <c r="I6" s="55">
        <v>4</v>
      </c>
    </row>
    <row r="7" spans="1:9" x14ac:dyDescent="0.25">
      <c r="A7" s="233"/>
      <c r="B7" s="250"/>
      <c r="C7" s="251"/>
      <c r="D7" s="252"/>
      <c r="E7" s="253"/>
      <c r="F7" s="251"/>
      <c r="G7" s="255"/>
      <c r="H7" s="232"/>
      <c r="I7" s="55"/>
    </row>
    <row r="8" spans="1:9" ht="12" customHeight="1" x14ac:dyDescent="0.25">
      <c r="A8" s="233" t="str">
        <f>'U.E. ALZIRA'!AC3</f>
        <v>Torrent</v>
      </c>
      <c r="B8" s="250">
        <f>'Gols encaixats'!B8</f>
        <v>0</v>
      </c>
      <c r="C8" s="251">
        <f>'Gols encaixats'!C8</f>
        <v>0</v>
      </c>
      <c r="D8" s="252">
        <f>'Gols encaixats'!D8</f>
        <v>2</v>
      </c>
      <c r="E8" s="253">
        <f>'Gols encaixats'!E8</f>
        <v>0</v>
      </c>
      <c r="F8" s="251">
        <f>'Gols encaixats'!F8</f>
        <v>0</v>
      </c>
      <c r="G8" s="255">
        <f>'Gols encaixats'!G8</f>
        <v>1</v>
      </c>
      <c r="H8" s="232">
        <f t="shared" si="0"/>
        <v>3</v>
      </c>
      <c r="I8" s="55">
        <v>6</v>
      </c>
    </row>
    <row r="9" spans="1:9" x14ac:dyDescent="0.25">
      <c r="A9" s="233"/>
      <c r="B9" s="250"/>
      <c r="C9" s="251"/>
      <c r="D9" s="252"/>
      <c r="E9" s="253"/>
      <c r="F9" s="251"/>
      <c r="G9" s="255"/>
      <c r="H9" s="232"/>
      <c r="I9" s="55"/>
    </row>
    <row r="10" spans="1:9" x14ac:dyDescent="0.25">
      <c r="A10" s="233" t="str">
        <f>'U.E. ALZIRA'!AE3</f>
        <v>Andratx</v>
      </c>
      <c r="B10" s="250">
        <f>'Gols encaixats'!B10</f>
        <v>1</v>
      </c>
      <c r="C10" s="251">
        <f>'Gols encaixats'!C10</f>
        <v>0</v>
      </c>
      <c r="D10" s="252">
        <f>'Gols encaixats'!D10</f>
        <v>0</v>
      </c>
      <c r="E10" s="253">
        <f>'Gols encaixats'!E10</f>
        <v>0</v>
      </c>
      <c r="F10" s="251">
        <f>'Gols encaixats'!F10</f>
        <v>0</v>
      </c>
      <c r="G10" s="255">
        <f>'Gols encaixats'!G10</f>
        <v>0</v>
      </c>
      <c r="H10" s="232">
        <f t="shared" si="0"/>
        <v>1</v>
      </c>
      <c r="I10" s="55">
        <v>8</v>
      </c>
    </row>
    <row r="11" spans="1:9" x14ac:dyDescent="0.25">
      <c r="A11" s="233"/>
      <c r="B11" s="250"/>
      <c r="C11" s="251"/>
      <c r="D11" s="252"/>
      <c r="E11" s="253"/>
      <c r="F11" s="251"/>
      <c r="G11" s="255"/>
      <c r="H11" s="232"/>
      <c r="I11" s="55"/>
    </row>
    <row r="12" spans="1:9" x14ac:dyDescent="0.25">
      <c r="A12" s="233" t="str">
        <f>'U.E. ALZIRA'!AG3</f>
        <v>Cerdanyola</v>
      </c>
      <c r="B12" s="250">
        <f>'Gols encaixats'!B12</f>
        <v>1</v>
      </c>
      <c r="C12" s="251">
        <f>'Gols encaixats'!C12</f>
        <v>0</v>
      </c>
      <c r="D12" s="252">
        <f>'Gols encaixats'!D12</f>
        <v>0</v>
      </c>
      <c r="E12" s="253">
        <f>'Gols encaixats'!E12</f>
        <v>1</v>
      </c>
      <c r="F12" s="251">
        <f>'Gols encaixats'!F12</f>
        <v>0</v>
      </c>
      <c r="G12" s="255">
        <f>'Gols encaixats'!G12</f>
        <v>0</v>
      </c>
      <c r="H12" s="232">
        <f t="shared" si="0"/>
        <v>2</v>
      </c>
      <c r="I12" s="55">
        <v>10</v>
      </c>
    </row>
    <row r="13" spans="1:9" x14ac:dyDescent="0.25">
      <c r="A13" s="233"/>
      <c r="B13" s="250"/>
      <c r="C13" s="251"/>
      <c r="D13" s="252"/>
      <c r="E13" s="253"/>
      <c r="F13" s="251"/>
      <c r="G13" s="255"/>
      <c r="H13" s="232"/>
      <c r="I13" s="55"/>
    </row>
    <row r="14" spans="1:9" x14ac:dyDescent="0.25">
      <c r="A14" s="233" t="str">
        <f>'U.E. ALZIRA'!AI3</f>
        <v>Hèrcules</v>
      </c>
      <c r="B14" s="250">
        <f>'Gols encaixats'!B14</f>
        <v>0</v>
      </c>
      <c r="C14" s="251">
        <f>'Gols encaixats'!C14</f>
        <v>0</v>
      </c>
      <c r="D14" s="252">
        <f>'Gols encaixats'!D14</f>
        <v>1</v>
      </c>
      <c r="E14" s="253">
        <f>'Gols encaixats'!E14</f>
        <v>0</v>
      </c>
      <c r="F14" s="251">
        <f>'Gols encaixats'!F14</f>
        <v>0</v>
      </c>
      <c r="G14" s="255">
        <f>'Gols encaixats'!G14</f>
        <v>0</v>
      </c>
      <c r="H14" s="232">
        <f t="shared" si="0"/>
        <v>1</v>
      </c>
      <c r="I14" s="55">
        <v>12</v>
      </c>
    </row>
    <row r="15" spans="1:9" x14ac:dyDescent="0.25">
      <c r="A15" s="233"/>
      <c r="B15" s="250"/>
      <c r="C15" s="251"/>
      <c r="D15" s="252"/>
      <c r="E15" s="253"/>
      <c r="F15" s="251"/>
      <c r="G15" s="255"/>
      <c r="H15" s="232"/>
      <c r="I15" s="55"/>
    </row>
    <row r="16" spans="1:9" x14ac:dyDescent="0.25">
      <c r="A16" s="233" t="str">
        <f>'U.E. ALZIRA'!AK3</f>
        <v>Terrassa</v>
      </c>
      <c r="B16" s="250">
        <f>'Gols encaixats'!B16</f>
        <v>1</v>
      </c>
      <c r="C16" s="251">
        <f>'Gols encaixats'!C16</f>
        <v>0</v>
      </c>
      <c r="D16" s="252">
        <f>'Gols encaixats'!D16</f>
        <v>0</v>
      </c>
      <c r="E16" s="253">
        <f>'Gols encaixats'!E16</f>
        <v>0</v>
      </c>
      <c r="F16" s="251">
        <f>'Gols encaixats'!F16</f>
        <v>1</v>
      </c>
      <c r="G16" s="255">
        <f>'Gols encaixats'!G16</f>
        <v>0</v>
      </c>
      <c r="H16" s="232">
        <f t="shared" si="0"/>
        <v>2</v>
      </c>
      <c r="I16" s="55">
        <v>14</v>
      </c>
    </row>
    <row r="17" spans="1:9" x14ac:dyDescent="0.25">
      <c r="A17" s="233" t="str">
        <f>'U.E. ALZIRA'!AL3</f>
        <v>Mestalla</v>
      </c>
      <c r="B17" s="250">
        <f>'Gols encaixats'!B17</f>
        <v>0</v>
      </c>
      <c r="C17" s="251">
        <f>'Gols encaixats'!C17</f>
        <v>0</v>
      </c>
      <c r="D17" s="252">
        <f>'Gols encaixats'!D17</f>
        <v>0</v>
      </c>
      <c r="E17" s="253">
        <f>'Gols encaixats'!E17</f>
        <v>1</v>
      </c>
      <c r="F17" s="251">
        <f>'Gols encaixats'!F17</f>
        <v>0</v>
      </c>
      <c r="G17" s="255">
        <f>'Gols encaixats'!G17</f>
        <v>0</v>
      </c>
      <c r="H17" s="232">
        <f t="shared" si="0"/>
        <v>1</v>
      </c>
      <c r="I17" s="55">
        <v>15</v>
      </c>
    </row>
    <row r="18" spans="1:9" x14ac:dyDescent="0.25">
      <c r="A18" s="233"/>
      <c r="B18" s="250"/>
      <c r="C18" s="251"/>
      <c r="D18" s="252"/>
      <c r="E18" s="253"/>
      <c r="F18" s="251"/>
      <c r="G18" s="255"/>
      <c r="H18" s="232"/>
      <c r="I18" s="55"/>
    </row>
    <row r="19" spans="1:9" x14ac:dyDescent="0.25">
      <c r="A19" s="233" t="str">
        <f>'U.E. ALZIRA'!AN3</f>
        <v>Manresa</v>
      </c>
      <c r="B19" s="250">
        <f>'Gols encaixats'!B19</f>
        <v>0</v>
      </c>
      <c r="C19" s="251">
        <f>'Gols encaixats'!C19</f>
        <v>0</v>
      </c>
      <c r="D19" s="252">
        <f>'Gols encaixats'!D19</f>
        <v>0</v>
      </c>
      <c r="E19" s="253">
        <f>'Gols encaixats'!E19</f>
        <v>0</v>
      </c>
      <c r="F19" s="251">
        <f>'Gols encaixats'!F19</f>
        <v>0</v>
      </c>
      <c r="G19" s="255">
        <f>'Gols encaixats'!G19</f>
        <v>0</v>
      </c>
      <c r="H19" s="232">
        <f t="shared" si="0"/>
        <v>0</v>
      </c>
      <c r="I19" s="55">
        <v>17</v>
      </c>
    </row>
    <row r="20" spans="1:9" x14ac:dyDescent="0.25">
      <c r="A20" s="233" t="str">
        <f>'U.E. ALZIRA'!AO3</f>
        <v>Penya Esportiva</v>
      </c>
      <c r="B20" s="250">
        <f>'Gols encaixats'!B20</f>
        <v>0</v>
      </c>
      <c r="C20" s="251">
        <f>'Gols encaixats'!C20</f>
        <v>0</v>
      </c>
      <c r="D20" s="252">
        <f>'Gols encaixats'!D20</f>
        <v>0</v>
      </c>
      <c r="E20" s="253">
        <f>'Gols encaixats'!E20</f>
        <v>2</v>
      </c>
      <c r="F20" s="251">
        <f>'Gols encaixats'!F20</f>
        <v>1</v>
      </c>
      <c r="G20" s="255">
        <f>'Gols encaixats'!G20</f>
        <v>0</v>
      </c>
      <c r="H20" s="232">
        <f t="shared" si="0"/>
        <v>3</v>
      </c>
      <c r="I20" s="55">
        <v>18</v>
      </c>
    </row>
    <row r="21" spans="1:9" x14ac:dyDescent="0.25">
      <c r="A21" s="233"/>
      <c r="B21" s="250"/>
      <c r="C21" s="251"/>
      <c r="D21" s="252"/>
      <c r="E21" s="253"/>
      <c r="F21" s="251"/>
      <c r="G21" s="255"/>
      <c r="H21" s="232"/>
      <c r="I21" s="55"/>
    </row>
    <row r="22" spans="1:9" x14ac:dyDescent="0.25">
      <c r="A22" s="233" t="str">
        <f>'U.E. ALZIRA'!AQ3</f>
        <v>Lleida</v>
      </c>
      <c r="B22" s="250">
        <f>'Gols encaixats'!B22</f>
        <v>0</v>
      </c>
      <c r="C22" s="251">
        <f>'Gols encaixats'!C22</f>
        <v>0</v>
      </c>
      <c r="D22" s="252">
        <f>'Gols encaixats'!D22</f>
        <v>3</v>
      </c>
      <c r="E22" s="253">
        <f>'Gols encaixats'!E22</f>
        <v>0</v>
      </c>
      <c r="F22" s="251">
        <f>'Gols encaixats'!F22</f>
        <v>0</v>
      </c>
      <c r="G22" s="255">
        <f>'Gols encaixats'!G22</f>
        <v>0</v>
      </c>
      <c r="H22" s="232">
        <f t="shared" si="0"/>
        <v>3</v>
      </c>
      <c r="I22" s="55">
        <v>20</v>
      </c>
    </row>
    <row r="23" spans="1:9" x14ac:dyDescent="0.25">
      <c r="A23" s="233"/>
      <c r="B23" s="250"/>
      <c r="C23" s="251"/>
      <c r="D23" s="252"/>
      <c r="E23" s="253"/>
      <c r="F23" s="251"/>
      <c r="G23" s="255"/>
      <c r="H23" s="232"/>
      <c r="I23" s="55"/>
    </row>
    <row r="24" spans="1:9" x14ac:dyDescent="0.25">
      <c r="A24" s="233" t="str">
        <f>'U.E. ALZIRA'!AS3</f>
        <v>Formentera</v>
      </c>
      <c r="B24" s="250">
        <f>'Gols encaixats'!B24</f>
        <v>0</v>
      </c>
      <c r="C24" s="251">
        <f>'Gols encaixats'!C24</f>
        <v>0</v>
      </c>
      <c r="D24" s="252">
        <f>'Gols encaixats'!D24</f>
        <v>0</v>
      </c>
      <c r="E24" s="253">
        <f>'Gols encaixats'!E24</f>
        <v>0</v>
      </c>
      <c r="F24" s="251">
        <f>'Gols encaixats'!F24</f>
        <v>0</v>
      </c>
      <c r="G24" s="255">
        <f>'Gols encaixats'!G24</f>
        <v>0</v>
      </c>
      <c r="H24" s="232">
        <f t="shared" si="0"/>
        <v>0</v>
      </c>
      <c r="I24" s="55">
        <v>22</v>
      </c>
    </row>
    <row r="25" spans="1:9" x14ac:dyDescent="0.25">
      <c r="A25" s="233"/>
      <c r="B25" s="250"/>
      <c r="C25" s="251"/>
      <c r="D25" s="252"/>
      <c r="E25" s="253"/>
      <c r="F25" s="251"/>
      <c r="G25" s="255"/>
      <c r="H25" s="232"/>
      <c r="I25" s="55"/>
    </row>
    <row r="26" spans="1:9" x14ac:dyDescent="0.25">
      <c r="A26" s="233" t="str">
        <f>'U.E. ALZIRA'!AU3</f>
        <v>Sant Andreu</v>
      </c>
      <c r="B26" s="250">
        <f>'Gols encaixats'!B26</f>
        <v>0</v>
      </c>
      <c r="C26" s="251">
        <f>'Gols encaixats'!C26</f>
        <v>1</v>
      </c>
      <c r="D26" s="252">
        <f>'Gols encaixats'!D26</f>
        <v>0</v>
      </c>
      <c r="E26" s="253">
        <f>'Gols encaixats'!E26</f>
        <v>0</v>
      </c>
      <c r="F26" s="251">
        <f>'Gols encaixats'!F26</f>
        <v>0</v>
      </c>
      <c r="G26" s="255">
        <f>'Gols encaixats'!G26</f>
        <v>2</v>
      </c>
      <c r="H26" s="232">
        <f t="shared" si="0"/>
        <v>3</v>
      </c>
      <c r="I26" s="55">
        <v>24</v>
      </c>
    </row>
    <row r="27" spans="1:9" x14ac:dyDescent="0.25">
      <c r="A27" s="233"/>
      <c r="B27" s="250"/>
      <c r="C27" s="251"/>
      <c r="D27" s="252"/>
      <c r="E27" s="253"/>
      <c r="F27" s="251"/>
      <c r="G27" s="255"/>
      <c r="H27" s="232"/>
      <c r="I27" s="55"/>
    </row>
    <row r="28" spans="1:9" x14ac:dyDescent="0.25">
      <c r="A28" s="233" t="str">
        <f>'U.E. ALZIRA'!AW3</f>
        <v>Penya Indendent</v>
      </c>
      <c r="B28" s="250">
        <f>'Gols encaixats'!B28</f>
        <v>1</v>
      </c>
      <c r="C28" s="251">
        <f>'Gols encaixats'!C28</f>
        <v>0</v>
      </c>
      <c r="D28" s="252">
        <f>'Gols encaixats'!D28</f>
        <v>0</v>
      </c>
      <c r="E28" s="253">
        <f>'Gols encaixats'!E28</f>
        <v>0</v>
      </c>
      <c r="F28" s="251">
        <f>'Gols encaixats'!F28</f>
        <v>1</v>
      </c>
      <c r="G28" s="255">
        <f>'Gols encaixats'!G28</f>
        <v>0</v>
      </c>
      <c r="H28" s="232">
        <f t="shared" si="0"/>
        <v>2</v>
      </c>
      <c r="I28" s="55">
        <v>26</v>
      </c>
    </row>
    <row r="29" spans="1:9" x14ac:dyDescent="0.25">
      <c r="A29" s="233"/>
      <c r="B29" s="250"/>
      <c r="C29" s="251"/>
      <c r="D29" s="252"/>
      <c r="E29" s="253"/>
      <c r="F29" s="251"/>
      <c r="G29" s="255"/>
      <c r="H29" s="232"/>
      <c r="I29" s="55"/>
    </row>
    <row r="30" spans="1:9" x14ac:dyDescent="0.25">
      <c r="A30" s="233" t="str">
        <f>'U.E. ALZIRA'!AY3</f>
        <v>Europa</v>
      </c>
      <c r="B30" s="250">
        <f>'Gols encaixats'!B30</f>
        <v>0</v>
      </c>
      <c r="C30" s="251">
        <f>'Gols encaixats'!C30</f>
        <v>0</v>
      </c>
      <c r="D30" s="252">
        <f>'Gols encaixats'!D30</f>
        <v>0</v>
      </c>
      <c r="E30" s="253">
        <f>'Gols encaixats'!E30</f>
        <v>0</v>
      </c>
      <c r="F30" s="251">
        <f>'Gols encaixats'!F30</f>
        <v>0</v>
      </c>
      <c r="G30" s="255">
        <f>'Gols encaixats'!G30</f>
        <v>0</v>
      </c>
      <c r="H30" s="232">
        <f t="shared" si="0"/>
        <v>0</v>
      </c>
      <c r="I30" s="55">
        <v>28</v>
      </c>
    </row>
    <row r="31" spans="1:9" x14ac:dyDescent="0.25">
      <c r="A31" s="233"/>
      <c r="B31" s="250"/>
      <c r="C31" s="251"/>
      <c r="D31" s="252"/>
      <c r="E31" s="253"/>
      <c r="F31" s="251"/>
      <c r="G31" s="255"/>
      <c r="H31" s="232"/>
      <c r="I31" s="55"/>
    </row>
    <row r="32" spans="1:9" x14ac:dyDescent="0.25">
      <c r="A32" s="233" t="str">
        <f>'U.E. ALZIRA'!BA3</f>
        <v>La Nucia</v>
      </c>
      <c r="B32" s="250">
        <f>'Gols encaixats'!B32</f>
        <v>0</v>
      </c>
      <c r="C32" s="251">
        <f>'Gols encaixats'!C32</f>
        <v>0</v>
      </c>
      <c r="D32" s="252">
        <f>'Gols encaixats'!D32</f>
        <v>0</v>
      </c>
      <c r="E32" s="253">
        <f>'Gols encaixats'!E32</f>
        <v>0</v>
      </c>
      <c r="F32" s="251">
        <f>'Gols encaixats'!F32</f>
        <v>0</v>
      </c>
      <c r="G32" s="255">
        <f>'Gols encaixats'!G32</f>
        <v>1</v>
      </c>
      <c r="H32" s="232">
        <f t="shared" si="0"/>
        <v>1</v>
      </c>
      <c r="I32" s="55">
        <v>30</v>
      </c>
    </row>
    <row r="33" spans="1:9" x14ac:dyDescent="0.25">
      <c r="A33" s="233"/>
      <c r="B33" s="250"/>
      <c r="C33" s="251"/>
      <c r="D33" s="252"/>
      <c r="E33" s="253"/>
      <c r="F33" s="251"/>
      <c r="G33" s="255"/>
      <c r="H33" s="232"/>
      <c r="I33" s="55"/>
    </row>
    <row r="34" spans="1:9" x14ac:dyDescent="0.25">
      <c r="A34" s="233"/>
      <c r="B34" s="250"/>
      <c r="C34" s="251"/>
      <c r="D34" s="252"/>
      <c r="E34" s="253"/>
      <c r="F34" s="251"/>
      <c r="G34" s="255"/>
      <c r="H34" s="232"/>
      <c r="I34" s="55"/>
    </row>
    <row r="35" spans="1:9" x14ac:dyDescent="0.25">
      <c r="A35" s="233" t="str">
        <f>'U.E. ALZIRA'!BD3</f>
        <v>Saguntino</v>
      </c>
      <c r="B35" s="250">
        <f>'Gols encaixats'!B35</f>
        <v>0</v>
      </c>
      <c r="C35" s="251">
        <f>'Gols encaixats'!C35</f>
        <v>0</v>
      </c>
      <c r="D35" s="252">
        <f>'Gols encaixats'!D35</f>
        <v>0</v>
      </c>
      <c r="E35" s="253">
        <f>'Gols encaixats'!E35</f>
        <v>0</v>
      </c>
      <c r="F35" s="251">
        <f>'Gols encaixats'!F35</f>
        <v>0</v>
      </c>
      <c r="G35" s="255">
        <f>'Gols encaixats'!G35</f>
        <v>0</v>
      </c>
      <c r="H35" s="232">
        <f t="shared" si="0"/>
        <v>0</v>
      </c>
      <c r="I35" s="55">
        <v>33</v>
      </c>
    </row>
    <row r="36" spans="1:9" ht="13.8" thickBot="1" x14ac:dyDescent="0.3">
      <c r="A36" s="233"/>
      <c r="B36" s="250"/>
      <c r="C36" s="251"/>
      <c r="D36" s="252"/>
      <c r="E36" s="253"/>
      <c r="F36" s="251"/>
      <c r="G36" s="255"/>
      <c r="H36" s="232"/>
      <c r="I36" s="55"/>
    </row>
    <row r="37" spans="1:9" hidden="1" x14ac:dyDescent="0.25">
      <c r="A37" s="233"/>
      <c r="B37" s="250">
        <f>'Gols encaixats'!B37</f>
        <v>0</v>
      </c>
      <c r="C37" s="251">
        <f>'Gols encaixats'!C37</f>
        <v>0</v>
      </c>
      <c r="D37" s="252">
        <f>'Gols encaixats'!D37</f>
        <v>0</v>
      </c>
      <c r="E37" s="253">
        <f>'Gols encaixats'!E37</f>
        <v>0</v>
      </c>
      <c r="F37" s="251">
        <f>'Gols encaixats'!F37</f>
        <v>0</v>
      </c>
      <c r="G37" s="255">
        <f>'Gols encaixats'!G37</f>
        <v>0</v>
      </c>
      <c r="H37" s="232">
        <f t="shared" ref="H37:H40" si="1">SUM(B37:G37)</f>
        <v>0</v>
      </c>
      <c r="I37" s="55">
        <v>35</v>
      </c>
    </row>
    <row r="38" spans="1:9" hidden="1" x14ac:dyDescent="0.25">
      <c r="A38" s="233">
        <f>'Gols marcats'!A38</f>
        <v>0</v>
      </c>
      <c r="B38" s="250">
        <f>'Gols encaixats'!B38</f>
        <v>0</v>
      </c>
      <c r="C38" s="251">
        <f>'Gols encaixats'!C38</f>
        <v>0</v>
      </c>
      <c r="D38" s="252">
        <f>'Gols encaixats'!D38</f>
        <v>0</v>
      </c>
      <c r="E38" s="253">
        <f>'Gols encaixats'!E38</f>
        <v>0</v>
      </c>
      <c r="F38" s="251">
        <f>'Gols encaixats'!F38</f>
        <v>0</v>
      </c>
      <c r="G38" s="255">
        <f>'Gols encaixats'!G38</f>
        <v>0</v>
      </c>
      <c r="H38" s="232">
        <f t="shared" si="1"/>
        <v>0</v>
      </c>
      <c r="I38" s="55">
        <v>36</v>
      </c>
    </row>
    <row r="39" spans="1:9" ht="12" hidden="1" customHeight="1" x14ac:dyDescent="0.25">
      <c r="A39" s="233">
        <f>'Gols marcats'!A39</f>
        <v>0</v>
      </c>
      <c r="B39" s="250">
        <f>'Gols encaixats'!B39</f>
        <v>0</v>
      </c>
      <c r="C39" s="251">
        <f>'Gols encaixats'!C39</f>
        <v>0</v>
      </c>
      <c r="D39" s="252">
        <f>'Gols encaixats'!D39</f>
        <v>0</v>
      </c>
      <c r="E39" s="253">
        <f>'Gols encaixats'!E39</f>
        <v>0</v>
      </c>
      <c r="F39" s="251">
        <f>'Gols encaixats'!F39</f>
        <v>0</v>
      </c>
      <c r="G39" s="255">
        <f>'Gols encaixats'!G39</f>
        <v>0</v>
      </c>
      <c r="H39" s="232">
        <f t="shared" si="1"/>
        <v>0</v>
      </c>
      <c r="I39" s="55">
        <v>37</v>
      </c>
    </row>
    <row r="40" spans="1:9" hidden="1" x14ac:dyDescent="0.25">
      <c r="A40" s="233">
        <f>'Gols marcats'!A40</f>
        <v>0</v>
      </c>
      <c r="B40" s="250">
        <f>'Gols encaixats'!B40</f>
        <v>0</v>
      </c>
      <c r="C40" s="251">
        <f>'Gols encaixats'!C40</f>
        <v>0</v>
      </c>
      <c r="D40" s="252">
        <f>'Gols encaixats'!D40</f>
        <v>0</v>
      </c>
      <c r="E40" s="253">
        <f>'Gols encaixats'!E40</f>
        <v>0</v>
      </c>
      <c r="F40" s="251">
        <f>'Gols encaixats'!F40</f>
        <v>0</v>
      </c>
      <c r="G40" s="255">
        <f>'Gols encaixats'!G40</f>
        <v>0</v>
      </c>
      <c r="H40" s="232">
        <f t="shared" si="1"/>
        <v>0</v>
      </c>
      <c r="I40" s="55">
        <v>38</v>
      </c>
    </row>
    <row r="41" spans="1:9" hidden="1" x14ac:dyDescent="0.25">
      <c r="A41" s="233">
        <f>'Gols marcats'!A41</f>
        <v>0</v>
      </c>
      <c r="B41" s="250">
        <f>'Gols encaixats'!B41</f>
        <v>0</v>
      </c>
      <c r="C41" s="251">
        <f>'Gols encaixats'!C41</f>
        <v>0</v>
      </c>
      <c r="D41" s="252">
        <f>'Gols encaixats'!D41</f>
        <v>0</v>
      </c>
      <c r="E41" s="253">
        <f>'Gols encaixats'!E41</f>
        <v>0</v>
      </c>
      <c r="F41" s="251">
        <f>'Gols encaixats'!F41</f>
        <v>0</v>
      </c>
      <c r="G41" s="255">
        <f>'Gols encaixats'!G41</f>
        <v>0</v>
      </c>
      <c r="H41" s="232">
        <f>SUM(B41:G41)</f>
        <v>0</v>
      </c>
      <c r="I41" s="55">
        <v>39</v>
      </c>
    </row>
    <row r="42" spans="1:9" hidden="1" x14ac:dyDescent="0.25">
      <c r="A42" s="233">
        <f>'Gols marcats'!A42</f>
        <v>0</v>
      </c>
      <c r="B42" s="250">
        <f>'Gols encaixats'!B42</f>
        <v>0</v>
      </c>
      <c r="C42" s="251">
        <f>'Gols encaixats'!C42</f>
        <v>0</v>
      </c>
      <c r="D42" s="252">
        <f>'Gols encaixats'!D42</f>
        <v>0</v>
      </c>
      <c r="E42" s="253">
        <f>'Gols encaixats'!E42</f>
        <v>0</v>
      </c>
      <c r="F42" s="251">
        <f>'Gols encaixats'!F42</f>
        <v>0</v>
      </c>
      <c r="G42" s="255">
        <f>'Gols encaixats'!G42</f>
        <v>0</v>
      </c>
      <c r="H42" s="232">
        <f>SUM(B42:G42)</f>
        <v>0</v>
      </c>
      <c r="I42" s="55">
        <v>40</v>
      </c>
    </row>
    <row r="43" spans="1:9" hidden="1" x14ac:dyDescent="0.25">
      <c r="A43" s="233">
        <f>'Gols marcats'!A43</f>
        <v>0</v>
      </c>
      <c r="B43" s="250">
        <f>'Gols encaixats'!B43</f>
        <v>0</v>
      </c>
      <c r="C43" s="251">
        <f>'Gols encaixats'!C43</f>
        <v>0</v>
      </c>
      <c r="D43" s="252">
        <f>'Gols encaixats'!D43</f>
        <v>0</v>
      </c>
      <c r="E43" s="253">
        <f>'Gols encaixats'!E43</f>
        <v>0</v>
      </c>
      <c r="F43" s="251">
        <f>'Gols encaixats'!F43</f>
        <v>0</v>
      </c>
      <c r="G43" s="255">
        <f>'Gols encaixats'!G43</f>
        <v>0</v>
      </c>
      <c r="H43" s="232">
        <f>SUM(B43:G43)</f>
        <v>0</v>
      </c>
      <c r="I43" s="55">
        <v>41</v>
      </c>
    </row>
    <row r="44" spans="1:9" hidden="1" x14ac:dyDescent="0.25">
      <c r="A44" s="233">
        <f>'Gols marcats'!A44</f>
        <v>0</v>
      </c>
      <c r="B44" s="250">
        <f>'Gols encaixats'!B44</f>
        <v>0</v>
      </c>
      <c r="C44" s="251">
        <f>'Gols encaixats'!C44</f>
        <v>0</v>
      </c>
      <c r="D44" s="252">
        <f>'Gols encaixats'!D44</f>
        <v>0</v>
      </c>
      <c r="E44" s="253">
        <f>'Gols encaixats'!E44</f>
        <v>0</v>
      </c>
      <c r="F44" s="251">
        <f>'Gols encaixats'!F44</f>
        <v>0</v>
      </c>
      <c r="G44" s="255">
        <f>'Gols encaixats'!G44</f>
        <v>0</v>
      </c>
      <c r="H44" s="232">
        <f>SUM(B44:G44)</f>
        <v>0</v>
      </c>
      <c r="I44" s="55">
        <v>42</v>
      </c>
    </row>
    <row r="45" spans="1:9" hidden="1" x14ac:dyDescent="0.25">
      <c r="A45" s="233">
        <f>'Gols marcats'!A45</f>
        <v>0</v>
      </c>
      <c r="B45" s="250">
        <f>'Gols encaixats'!B45</f>
        <v>0</v>
      </c>
      <c r="C45" s="251">
        <f>'Gols encaixats'!C45</f>
        <v>0</v>
      </c>
      <c r="D45" s="252">
        <f>'Gols encaixats'!D45</f>
        <v>0</v>
      </c>
      <c r="E45" s="253">
        <f>'Gols encaixats'!E45</f>
        <v>0</v>
      </c>
      <c r="F45" s="251">
        <f>'Gols encaixats'!F45</f>
        <v>0</v>
      </c>
      <c r="G45" s="255">
        <f>'Gols encaixats'!G45</f>
        <v>0</v>
      </c>
      <c r="H45" s="232">
        <f t="shared" ref="H45:H50" si="2">SUM(B45:G45)</f>
        <v>0</v>
      </c>
      <c r="I45" s="55">
        <v>1</v>
      </c>
    </row>
    <row r="46" spans="1:9" hidden="1" x14ac:dyDescent="0.25">
      <c r="A46" s="233">
        <f>'Gols marcats'!A46</f>
        <v>0</v>
      </c>
      <c r="B46" s="250">
        <f>'Gols encaixats'!B46</f>
        <v>0</v>
      </c>
      <c r="C46" s="251">
        <f>'Gols encaixats'!C46</f>
        <v>0</v>
      </c>
      <c r="D46" s="252">
        <f>'Gols encaixats'!D46</f>
        <v>0</v>
      </c>
      <c r="E46" s="253">
        <f>'Gols encaixats'!E46</f>
        <v>0</v>
      </c>
      <c r="F46" s="251">
        <f>'Gols encaixats'!F46</f>
        <v>0</v>
      </c>
      <c r="G46" s="255">
        <f>'Gols encaixats'!G46</f>
        <v>0</v>
      </c>
      <c r="H46" s="232">
        <f t="shared" si="2"/>
        <v>0</v>
      </c>
      <c r="I46" s="55">
        <v>2</v>
      </c>
    </row>
    <row r="47" spans="1:9" hidden="1" x14ac:dyDescent="0.25">
      <c r="A47" s="233">
        <f>'Gols marcats'!A47</f>
        <v>0</v>
      </c>
      <c r="B47" s="250">
        <f>'Gols encaixats'!B47</f>
        <v>0</v>
      </c>
      <c r="C47" s="251">
        <f>'Gols encaixats'!C47</f>
        <v>0</v>
      </c>
      <c r="D47" s="252">
        <f>'Gols encaixats'!D47</f>
        <v>0</v>
      </c>
      <c r="E47" s="253">
        <f>'Gols encaixats'!E47</f>
        <v>0</v>
      </c>
      <c r="F47" s="251">
        <f>'Gols encaixats'!F47</f>
        <v>0</v>
      </c>
      <c r="G47" s="255">
        <f>'Gols encaixats'!G47</f>
        <v>0</v>
      </c>
      <c r="H47" s="232">
        <f t="shared" si="2"/>
        <v>0</v>
      </c>
      <c r="I47" s="55">
        <v>3</v>
      </c>
    </row>
    <row r="48" spans="1:9" hidden="1" x14ac:dyDescent="0.25">
      <c r="A48" s="233">
        <f>'Gols marcats'!A48</f>
        <v>0</v>
      </c>
      <c r="B48" s="250">
        <f>'Gols encaixats'!B48</f>
        <v>0</v>
      </c>
      <c r="C48" s="251">
        <f>'Gols encaixats'!C48</f>
        <v>0</v>
      </c>
      <c r="D48" s="252">
        <f>'Gols encaixats'!D48</f>
        <v>0</v>
      </c>
      <c r="E48" s="253">
        <f>'Gols encaixats'!E48</f>
        <v>0</v>
      </c>
      <c r="F48" s="251">
        <f>'Gols encaixats'!F48</f>
        <v>0</v>
      </c>
      <c r="G48" s="255">
        <f>'Gols encaixats'!G48</f>
        <v>0</v>
      </c>
      <c r="H48" s="232">
        <f t="shared" si="2"/>
        <v>0</v>
      </c>
      <c r="I48" s="55">
        <v>4</v>
      </c>
    </row>
    <row r="49" spans="1:14" hidden="1" x14ac:dyDescent="0.25">
      <c r="A49" s="233">
        <f>'Gols marcats'!A49</f>
        <v>0</v>
      </c>
      <c r="B49" s="250">
        <f>'Gols encaixats'!B49</f>
        <v>0</v>
      </c>
      <c r="C49" s="251">
        <f>'Gols encaixats'!C49</f>
        <v>0</v>
      </c>
      <c r="D49" s="252">
        <f>'Gols encaixats'!D49</f>
        <v>0</v>
      </c>
      <c r="E49" s="253">
        <f>'Gols encaixats'!E49</f>
        <v>0</v>
      </c>
      <c r="F49" s="251">
        <f>'Gols encaixats'!F49</f>
        <v>0</v>
      </c>
      <c r="G49" s="255">
        <f>'Gols encaixats'!G49</f>
        <v>0</v>
      </c>
      <c r="H49" s="232">
        <f t="shared" si="2"/>
        <v>0</v>
      </c>
      <c r="I49" s="55">
        <v>5</v>
      </c>
    </row>
    <row r="50" spans="1:14" ht="13.8" hidden="1" thickBot="1" x14ac:dyDescent="0.3">
      <c r="A50" s="233">
        <f>'Gols marcats'!A50</f>
        <v>0</v>
      </c>
      <c r="B50" s="257">
        <f>'Gols encaixats'!B50</f>
        <v>0</v>
      </c>
      <c r="C50" s="251">
        <f>'Gols encaixats'!C50</f>
        <v>0</v>
      </c>
      <c r="D50" s="252">
        <f>'Gols encaixats'!D50</f>
        <v>0</v>
      </c>
      <c r="E50" s="253">
        <f>'Gols encaixats'!E50</f>
        <v>0</v>
      </c>
      <c r="F50" s="251">
        <f>'Gols encaixats'!F50</f>
        <v>0</v>
      </c>
      <c r="G50" s="255">
        <f>'Gols encaixats'!G50</f>
        <v>0</v>
      </c>
      <c r="H50" s="232">
        <f t="shared" si="2"/>
        <v>0</v>
      </c>
      <c r="I50" s="55">
        <v>6</v>
      </c>
    </row>
    <row r="51" spans="1:14" ht="14.4" thickTop="1" thickBot="1" x14ac:dyDescent="0.3">
      <c r="A51" s="292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40" t="s">
        <v>57</v>
      </c>
    </row>
    <row r="52" spans="1:14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4" ht="13.8" thickBot="1" x14ac:dyDescent="0.3">
      <c r="A53" s="27"/>
      <c r="B53" s="28">
        <f>SUM(B3:B50)</f>
        <v>4</v>
      </c>
      <c r="C53" s="29">
        <f>(B53/N53)</f>
        <v>0.16666666666666666</v>
      </c>
      <c r="D53" s="16">
        <f>SUM(C3:C50)</f>
        <v>1</v>
      </c>
      <c r="E53" s="29">
        <f>(D53/N53)</f>
        <v>4.1666666666666664E-2</v>
      </c>
      <c r="F53" s="16">
        <f>SUM(D3:D50)</f>
        <v>7</v>
      </c>
      <c r="G53" s="30">
        <f>(F53/N53)</f>
        <v>0.29166666666666669</v>
      </c>
      <c r="H53" s="28">
        <f>SUM(E3:E50)</f>
        <v>5</v>
      </c>
      <c r="I53" s="29">
        <f>(H53/N53)</f>
        <v>0.20833333333333334</v>
      </c>
      <c r="J53" s="16">
        <f>SUM(F3:F50)</f>
        <v>3</v>
      </c>
      <c r="K53" s="29">
        <f>(J53/N53)</f>
        <v>0.125</v>
      </c>
      <c r="L53" s="16">
        <f>SUM(G3:G50)</f>
        <v>4</v>
      </c>
      <c r="M53" s="30">
        <f>(L53/N53)</f>
        <v>0.16666666666666666</v>
      </c>
      <c r="N53" s="32">
        <f>SUM(B53,D53,F53,H53,J53,L53)</f>
        <v>24</v>
      </c>
    </row>
    <row r="54" spans="1:14" ht="13.8" thickTop="1" x14ac:dyDescent="0.25"/>
    <row r="55" spans="1:14" x14ac:dyDescent="0.25">
      <c r="A55" s="115"/>
      <c r="B55" s="18"/>
      <c r="D55" s="18"/>
      <c r="F55" s="18"/>
      <c r="H55" s="18"/>
      <c r="J55" s="18"/>
      <c r="L55" s="18"/>
      <c r="M55" s="1"/>
      <c r="N55" s="166"/>
    </row>
    <row r="56" spans="1:14" x14ac:dyDescent="0.25">
      <c r="B56" s="58"/>
      <c r="D56" s="58"/>
      <c r="F56" s="58"/>
      <c r="H56" s="58"/>
      <c r="J56" s="58"/>
      <c r="L56" s="58"/>
      <c r="M56" s="1"/>
    </row>
    <row r="57" spans="1:14" x14ac:dyDescent="0.25">
      <c r="B57" s="1"/>
      <c r="C57" s="33"/>
      <c r="D57" s="1"/>
      <c r="E57" s="33"/>
      <c r="F57" s="1"/>
      <c r="G57" s="33"/>
      <c r="I57" s="33"/>
      <c r="J57" s="1"/>
      <c r="K57" s="33"/>
      <c r="L57" s="1"/>
      <c r="M57" s="33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"/>
  <sheetViews>
    <sheetView workbookViewId="0"/>
  </sheetViews>
  <sheetFormatPr baseColWidth="10" defaultColWidth="11.44140625" defaultRowHeight="13.2" x14ac:dyDescent="0.25"/>
  <cols>
    <col min="1" max="1" width="12.6640625" customWidth="1"/>
    <col min="2" max="3" width="3" style="1" customWidth="1"/>
    <col min="4" max="4" width="3" style="1" bestFit="1" customWidth="1"/>
    <col min="5" max="7" width="3" style="1" customWidth="1"/>
    <col min="8" max="8" width="3" style="1" bestFit="1" customWidth="1"/>
    <col min="9" max="35" width="3" style="1" customWidth="1"/>
    <col min="36" max="39" width="3" style="1" bestFit="1" customWidth="1"/>
    <col min="40" max="43" width="3.109375" hidden="1" customWidth="1"/>
  </cols>
  <sheetData>
    <row r="1" spans="1:43" s="17" customFormat="1" x14ac:dyDescent="0.25">
      <c r="A1" s="115"/>
      <c r="B1" s="166">
        <v>1</v>
      </c>
      <c r="C1" s="166">
        <v>2</v>
      </c>
      <c r="D1" s="166">
        <v>3</v>
      </c>
      <c r="E1" s="166">
        <v>4</v>
      </c>
      <c r="F1" s="166">
        <v>5</v>
      </c>
      <c r="G1" s="166">
        <v>6</v>
      </c>
      <c r="H1" s="166">
        <v>7</v>
      </c>
      <c r="I1" s="166">
        <v>8</v>
      </c>
      <c r="J1" s="166">
        <v>9</v>
      </c>
      <c r="K1" s="166">
        <v>10</v>
      </c>
      <c r="L1" s="166">
        <v>11</v>
      </c>
      <c r="M1" s="166">
        <v>12</v>
      </c>
      <c r="N1" s="166">
        <v>13</v>
      </c>
      <c r="O1" s="166">
        <v>14</v>
      </c>
      <c r="P1" s="166">
        <v>15</v>
      </c>
      <c r="Q1" s="166">
        <v>16</v>
      </c>
      <c r="R1" s="166">
        <v>17</v>
      </c>
      <c r="S1" s="166">
        <v>18</v>
      </c>
      <c r="T1" s="166">
        <v>19</v>
      </c>
      <c r="U1" s="166">
        <v>20</v>
      </c>
      <c r="V1" s="166">
        <v>21</v>
      </c>
      <c r="W1" s="166">
        <v>22</v>
      </c>
      <c r="X1" s="166">
        <v>23</v>
      </c>
      <c r="Y1" s="166">
        <v>24</v>
      </c>
      <c r="Z1" s="166">
        <v>25</v>
      </c>
      <c r="AA1" s="166">
        <v>26</v>
      </c>
      <c r="AB1" s="166">
        <v>27</v>
      </c>
      <c r="AC1" s="166">
        <v>28</v>
      </c>
      <c r="AD1" s="166">
        <v>29</v>
      </c>
      <c r="AE1" s="166">
        <v>30</v>
      </c>
      <c r="AF1" s="166">
        <v>31</v>
      </c>
      <c r="AG1" s="166">
        <v>32</v>
      </c>
      <c r="AH1" s="166">
        <v>33</v>
      </c>
      <c r="AI1" s="166">
        <v>34</v>
      </c>
      <c r="AJ1" s="166"/>
      <c r="AK1" s="166"/>
      <c r="AL1" s="166"/>
      <c r="AM1" s="166"/>
      <c r="AN1" s="166">
        <v>39</v>
      </c>
      <c r="AO1" s="166">
        <v>40</v>
      </c>
      <c r="AP1" s="115">
        <v>41</v>
      </c>
      <c r="AQ1" s="115">
        <v>42</v>
      </c>
    </row>
    <row r="2" spans="1:43" x14ac:dyDescent="0.25">
      <c r="A2" t="s">
        <v>73</v>
      </c>
      <c r="B2" s="1">
        <v>12</v>
      </c>
      <c r="C2" s="1">
        <v>14</v>
      </c>
      <c r="D2" s="1">
        <v>17</v>
      </c>
      <c r="E2" s="1">
        <v>14</v>
      </c>
      <c r="F2" s="1">
        <v>14</v>
      </c>
      <c r="G2" s="1">
        <v>14</v>
      </c>
      <c r="H2" s="1">
        <v>14</v>
      </c>
      <c r="I2" s="1">
        <v>16</v>
      </c>
      <c r="J2" s="1">
        <v>15</v>
      </c>
      <c r="K2" s="1">
        <v>16</v>
      </c>
      <c r="L2" s="1">
        <v>15</v>
      </c>
      <c r="M2" s="1">
        <v>12</v>
      </c>
      <c r="N2" s="1">
        <v>12</v>
      </c>
      <c r="O2" s="1">
        <v>12</v>
      </c>
      <c r="P2" s="1">
        <v>8</v>
      </c>
      <c r="Q2" s="1">
        <v>7</v>
      </c>
      <c r="R2" s="1">
        <v>6</v>
      </c>
      <c r="S2" s="1">
        <v>7</v>
      </c>
      <c r="T2" s="1">
        <v>7</v>
      </c>
      <c r="U2" s="1">
        <v>10</v>
      </c>
      <c r="V2" s="1">
        <v>11</v>
      </c>
      <c r="W2" s="1">
        <v>8</v>
      </c>
      <c r="X2" s="1">
        <v>9</v>
      </c>
      <c r="Y2" s="1">
        <v>9</v>
      </c>
      <c r="Z2" s="1">
        <v>10</v>
      </c>
      <c r="AA2" s="232">
        <v>13</v>
      </c>
      <c r="AB2" s="1">
        <v>11</v>
      </c>
      <c r="AC2" s="1">
        <v>12</v>
      </c>
      <c r="AD2" s="1">
        <v>13</v>
      </c>
      <c r="AE2" s="1">
        <v>12</v>
      </c>
      <c r="AF2" s="1">
        <v>12</v>
      </c>
      <c r="AG2" s="1">
        <v>10</v>
      </c>
      <c r="AH2" s="1">
        <v>9</v>
      </c>
      <c r="AI2" s="1">
        <v>8</v>
      </c>
      <c r="AN2" s="1"/>
      <c r="AO2" s="1"/>
      <c r="AP2" s="1"/>
      <c r="AQ2" s="1"/>
    </row>
  </sheetData>
  <phoneticPr fontId="10" type="noConversion"/>
  <pageMargins left="0.74803149606299213" right="0.74803149606299213" top="0.98425196850393704" bottom="0.98425196850393704" header="0" footer="0"/>
  <pageSetup paperSize="9" orientation="portrait" r:id="rId1"/>
  <headerFooter alignWithMargins="0">
    <oddHeader>&amp;C&amp;"Arial,Negrita"Estadística UD ALZIRA
Temporada 2023-24
2ª RFEF - grup III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0"/>
  <sheetViews>
    <sheetView workbookViewId="0">
      <selection activeCell="A17" sqref="A17"/>
    </sheetView>
  </sheetViews>
  <sheetFormatPr baseColWidth="10" defaultColWidth="11.44140625" defaultRowHeight="13.2" x14ac:dyDescent="0.25"/>
  <cols>
    <col min="1" max="1" width="20.5546875" customWidth="1"/>
    <col min="2" max="3" width="16.5546875" customWidth="1"/>
  </cols>
  <sheetData>
    <row r="1" spans="1:3" x14ac:dyDescent="0.25">
      <c r="B1" s="115" t="s">
        <v>42</v>
      </c>
      <c r="C1" s="115" t="s">
        <v>43</v>
      </c>
    </row>
    <row r="2" spans="1:3" x14ac:dyDescent="0.25">
      <c r="A2" s="116" t="s">
        <v>223</v>
      </c>
      <c r="B2" s="116"/>
      <c r="C2" s="116" t="s">
        <v>224</v>
      </c>
    </row>
    <row r="4" spans="1:3" x14ac:dyDescent="0.25">
      <c r="A4" s="116"/>
      <c r="C4" s="116"/>
    </row>
    <row r="6" spans="1:3" x14ac:dyDescent="0.25">
      <c r="A6" s="116" t="s">
        <v>235</v>
      </c>
      <c r="C6" s="116" t="s">
        <v>224</v>
      </c>
    </row>
    <row r="7" spans="1:3" x14ac:dyDescent="0.25">
      <c r="A7" s="116" t="s">
        <v>256</v>
      </c>
      <c r="C7" s="116" t="s">
        <v>257</v>
      </c>
    </row>
    <row r="8" spans="1:3" x14ac:dyDescent="0.25">
      <c r="A8" s="116" t="s">
        <v>258</v>
      </c>
      <c r="C8" s="116" t="s">
        <v>257</v>
      </c>
    </row>
    <row r="9" spans="1:3" x14ac:dyDescent="0.25">
      <c r="A9" s="116"/>
      <c r="C9" s="116"/>
    </row>
    <row r="10" spans="1:3" x14ac:dyDescent="0.25">
      <c r="B10" s="6" t="s">
        <v>45</v>
      </c>
      <c r="C10" s="6" t="s">
        <v>46</v>
      </c>
    </row>
    <row r="11" spans="1:3" x14ac:dyDescent="0.25">
      <c r="A11" s="116" t="s">
        <v>222</v>
      </c>
      <c r="B11" s="116" t="s">
        <v>204</v>
      </c>
    </row>
    <row r="12" spans="1:3" x14ac:dyDescent="0.25">
      <c r="A12" s="116" t="s">
        <v>234</v>
      </c>
      <c r="B12" s="116" t="s">
        <v>210</v>
      </c>
    </row>
    <row r="13" spans="1:3" x14ac:dyDescent="0.25">
      <c r="A13" s="116" t="s">
        <v>236</v>
      </c>
      <c r="B13" s="116" t="s">
        <v>216</v>
      </c>
    </row>
    <row r="14" spans="1:3" x14ac:dyDescent="0.25">
      <c r="A14" s="116" t="s">
        <v>237</v>
      </c>
      <c r="B14" s="116" t="s">
        <v>162</v>
      </c>
      <c r="C14" s="116"/>
    </row>
    <row r="15" spans="1:3" x14ac:dyDescent="0.25">
      <c r="A15" s="116" t="s">
        <v>238</v>
      </c>
      <c r="B15" s="116" t="s">
        <v>203</v>
      </c>
    </row>
    <row r="16" spans="1:3" x14ac:dyDescent="0.25">
      <c r="A16" s="116" t="s">
        <v>259</v>
      </c>
      <c r="B16" s="116" t="s">
        <v>213</v>
      </c>
    </row>
    <row r="17" spans="2:2" x14ac:dyDescent="0.25">
      <c r="B17" s="116"/>
    </row>
    <row r="18" spans="2:2" x14ac:dyDescent="0.25">
      <c r="B18" s="116"/>
    </row>
    <row r="19" spans="2:2" x14ac:dyDescent="0.25">
      <c r="B19" s="116"/>
    </row>
    <row r="20" spans="2:2" x14ac:dyDescent="0.25">
      <c r="B20" s="11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B954-BA12-4C67-87F8-61A8AACD583D}">
  <dimension ref="A1:IV403"/>
  <sheetViews>
    <sheetView workbookViewId="0">
      <selection activeCell="A5" sqref="A5"/>
    </sheetView>
  </sheetViews>
  <sheetFormatPr baseColWidth="10" defaultColWidth="0" defaultRowHeight="13.2" x14ac:dyDescent="0.25"/>
  <cols>
    <col min="1" max="1" width="20" style="59" customWidth="1"/>
    <col min="2" max="2" width="14.33203125" style="55" customWidth="1"/>
    <col min="3" max="5" width="5.5546875" style="55" customWidth="1"/>
    <col min="6" max="8" width="4.33203125" style="55" customWidth="1"/>
    <col min="9" max="9" width="7.109375" style="55" customWidth="1"/>
    <col min="10" max="10" width="5.44140625" style="55" hidden="1"/>
    <col min="11" max="11" width="6.6640625" style="55" hidden="1"/>
    <col min="12" max="12" width="4.88671875" style="55" customWidth="1"/>
    <col min="13" max="19" width="4.33203125" style="55" customWidth="1"/>
    <col min="20" max="20" width="4.33203125" style="99" customWidth="1"/>
    <col min="21" max="21" width="4.109375" style="99" customWidth="1"/>
    <col min="22" max="22" width="4.6640625" style="55" customWidth="1"/>
    <col min="23" max="23" width="9.109375" style="55" customWidth="1"/>
    <col min="24" max="24" width="4.109375" style="112" customWidth="1"/>
    <col min="25" max="25" width="4" style="55" customWidth="1"/>
    <col min="26" max="26" width="4.109375" style="55" customWidth="1"/>
    <col min="27" max="27" width="4" style="55" customWidth="1"/>
    <col min="28" max="28" width="4.109375" style="55" hidden="1"/>
    <col min="29" max="29" width="9.33203125" style="55" customWidth="1"/>
    <col min="30" max="30" width="4.109375" style="55" hidden="1"/>
    <col min="31" max="31" width="4" style="55" hidden="1"/>
    <col min="32" max="32" width="4.109375" style="55" hidden="1"/>
    <col min="33" max="34" width="4" style="55" hidden="1"/>
    <col min="35" max="35" width="4.109375" style="55" hidden="1"/>
    <col min="36" max="36" width="4" style="55" hidden="1"/>
    <col min="37" max="37" width="4.109375" style="55" hidden="1"/>
    <col min="38" max="38" width="4" style="55" hidden="1"/>
    <col min="39" max="67" width="4" style="55" customWidth="1"/>
    <col min="68" max="68" width="9.6640625" style="55" customWidth="1"/>
    <col min="69" max="71" width="4.109375" style="55" customWidth="1"/>
    <col min="72" max="72" width="4" style="55" customWidth="1"/>
    <col min="73" max="73" width="4" style="55" hidden="1"/>
    <col min="74" max="74" width="4" style="55" customWidth="1"/>
    <col min="75" max="75" width="4.109375" style="55" customWidth="1"/>
    <col min="76" max="76" width="4" style="55" customWidth="1"/>
    <col min="77" max="77" width="4.109375" style="55" customWidth="1"/>
    <col min="78" max="78" width="4" style="55" customWidth="1"/>
    <col min="79" max="79" width="4" style="73" customWidth="1"/>
    <col min="80" max="80" width="4.109375" style="73" customWidth="1"/>
    <col min="81" max="81" width="4" style="73" customWidth="1"/>
    <col min="82" max="82" width="4.109375" style="73" customWidth="1"/>
    <col min="83" max="83" width="4.6640625" style="73" customWidth="1"/>
    <col min="84" max="85" width="4.109375" style="73" customWidth="1"/>
    <col min="86" max="86" width="4" style="73" hidden="1"/>
    <col min="87" max="87" width="4.44140625" style="73" hidden="1"/>
    <col min="88" max="88" width="4.33203125" style="73" hidden="1"/>
    <col min="89" max="89" width="4" style="73" hidden="1"/>
    <col min="90" max="90" width="4.109375" style="73" hidden="1"/>
    <col min="91" max="91" width="4" style="73" hidden="1"/>
    <col min="92" max="92" width="4.33203125" style="73" hidden="1"/>
    <col min="93" max="93" width="4" style="73" hidden="1"/>
    <col min="94" max="95" width="4.109375" style="73" hidden="1"/>
    <col min="96" max="96" width="4" style="73" hidden="1"/>
    <col min="97" max="97" width="4.109375" style="73" hidden="1"/>
    <col min="98" max="98" width="4" style="73" hidden="1"/>
    <col min="99" max="99" width="4.109375" style="73" hidden="1"/>
    <col min="100" max="100" width="4" style="73" hidden="1"/>
    <col min="101" max="101" width="4.88671875" style="73" hidden="1"/>
    <col min="102" max="112" width="4" style="73" hidden="1"/>
    <col min="113" max="113" width="6.44140625" style="61" customWidth="1"/>
    <col min="114" max="114" width="4.109375" style="55" customWidth="1"/>
    <col min="115" max="115" width="4" style="55" customWidth="1"/>
    <col min="116" max="116" width="4.109375" style="55" customWidth="1"/>
    <col min="117" max="117" width="4" style="55" customWidth="1"/>
    <col min="118" max="118" width="4.109375" style="55" hidden="1"/>
    <col min="119" max="119" width="4" style="55" customWidth="1"/>
    <col min="120" max="120" width="4.109375" style="55" customWidth="1"/>
    <col min="121" max="121" width="4" style="55" customWidth="1"/>
    <col min="122" max="122" width="4.109375" style="55" customWidth="1"/>
    <col min="123" max="124" width="4" style="55" customWidth="1"/>
    <col min="125" max="125" width="4.109375" style="55" customWidth="1"/>
    <col min="126" max="126" width="4" style="55" customWidth="1"/>
    <col min="127" max="127" width="4.109375" style="55" customWidth="1"/>
    <col min="128" max="129" width="4" style="55" customWidth="1"/>
    <col min="130" max="130" width="4.109375" style="55" customWidth="1"/>
    <col min="131" max="131" width="4" style="55" hidden="1"/>
    <col min="132" max="132" width="4.109375" style="55" hidden="1"/>
    <col min="133" max="133" width="4" style="55" hidden="1"/>
    <col min="134" max="134" width="4.109375" style="55" hidden="1"/>
    <col min="135" max="135" width="4" style="55" hidden="1"/>
    <col min="136" max="136" width="4.109375" style="55" hidden="1"/>
    <col min="137" max="137" width="4" style="55" hidden="1"/>
    <col min="138" max="139" width="4.109375" style="55" hidden="1"/>
    <col min="140" max="140" width="4" style="55" hidden="1"/>
    <col min="141" max="141" width="4.109375" style="55" hidden="1"/>
    <col min="142" max="142" width="4" style="55" hidden="1"/>
    <col min="143" max="143" width="4.109375" style="55" hidden="1"/>
    <col min="144" max="155" width="4" style="55" hidden="1"/>
    <col min="156" max="157" width="4.109375" style="61" hidden="1"/>
    <col min="158" max="159" width="4.109375" style="55" customWidth="1"/>
    <col min="160" max="160" width="4.5546875" style="55" customWidth="1"/>
    <col min="161" max="161" width="4.109375" style="55" customWidth="1"/>
    <col min="162" max="162" width="4" style="55" customWidth="1"/>
    <col min="163" max="163" width="4.109375" style="55" customWidth="1"/>
    <col min="164" max="164" width="4" style="55" customWidth="1"/>
    <col min="165" max="165" width="4.109375" style="55" hidden="1"/>
    <col min="166" max="166" width="4" style="55" customWidth="1"/>
    <col min="167" max="167" width="4.109375" style="55" customWidth="1"/>
    <col min="168" max="169" width="4" style="55" customWidth="1"/>
    <col min="170" max="170" width="4.109375" style="55" customWidth="1"/>
    <col min="171" max="171" width="4" style="55" customWidth="1"/>
    <col min="172" max="172" width="4.109375" style="55" customWidth="1"/>
    <col min="173" max="174" width="4" style="55" customWidth="1"/>
    <col min="175" max="175" width="4.109375" style="55" customWidth="1"/>
    <col min="176" max="176" width="4" style="55" customWidth="1"/>
    <col min="177" max="177" width="4.109375" style="55" customWidth="1"/>
    <col min="178" max="178" width="4" style="55" hidden="1"/>
    <col min="179" max="179" width="4.109375" style="55" hidden="1"/>
    <col min="180" max="180" width="4" style="55" hidden="1"/>
    <col min="181" max="181" width="4.109375" style="55" hidden="1"/>
    <col min="182" max="182" width="4" style="55" hidden="1"/>
    <col min="183" max="184" width="4.109375" style="55" hidden="1"/>
    <col min="185" max="185" width="4" style="55" hidden="1"/>
    <col min="186" max="186" width="4.109375" style="55" hidden="1"/>
    <col min="187" max="187" width="4" style="55" hidden="1"/>
    <col min="188" max="188" width="4.109375" style="55" hidden="1"/>
    <col min="189" max="204" width="4" style="55" hidden="1"/>
    <col min="205" max="208" width="4.109375" style="62" hidden="1"/>
    <col min="209" max="213" width="4.109375" style="62" customWidth="1"/>
    <col min="214" max="214" width="4.109375" style="62" hidden="1"/>
    <col min="215" max="240" width="4.109375" style="62" customWidth="1"/>
    <col min="241" max="244" width="4.109375" style="55" customWidth="1"/>
    <col min="245" max="251" width="4.109375" style="62" customWidth="1"/>
    <col min="252" max="253" width="4.109375" style="62" hidden="1" customWidth="1"/>
    <col min="254" max="16384" width="11.44140625" style="62" hidden="1"/>
  </cols>
  <sheetData>
    <row r="1" spans="1:256" ht="13.8" thickBot="1" x14ac:dyDescent="0.3">
      <c r="A1" s="60"/>
      <c r="BG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spans="1:256" s="88" customFormat="1" ht="25.5" customHeight="1" thickTop="1" x14ac:dyDescent="0.25">
      <c r="A2" s="161"/>
      <c r="B2" s="348"/>
      <c r="C2" s="3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0" t="s">
        <v>0</v>
      </c>
      <c r="P2" s="441"/>
      <c r="Q2" s="442"/>
      <c r="R2" s="63"/>
      <c r="S2" s="63"/>
      <c r="T2" s="105"/>
      <c r="U2" s="105"/>
      <c r="V2" s="146"/>
      <c r="X2" s="113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FB2" s="460"/>
      <c r="FC2" s="461"/>
      <c r="FD2" s="461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62"/>
      <c r="GB2" s="162"/>
      <c r="GC2" s="162"/>
      <c r="GD2" s="162"/>
      <c r="GE2" s="162"/>
      <c r="GF2" s="162"/>
      <c r="GG2" s="162"/>
      <c r="GH2" s="162"/>
      <c r="GI2" s="162"/>
      <c r="GJ2" s="162"/>
      <c r="GK2" s="162"/>
      <c r="GL2" s="162"/>
      <c r="GM2" s="162"/>
      <c r="GN2" s="162"/>
      <c r="GO2" s="162"/>
      <c r="GP2" s="162"/>
      <c r="GQ2" s="162"/>
      <c r="GR2" s="162"/>
      <c r="GS2" s="162"/>
      <c r="GT2" s="162"/>
      <c r="GU2" s="162"/>
      <c r="GV2" s="162"/>
      <c r="HA2" s="456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160"/>
      <c r="IU2" s="160"/>
      <c r="IV2" s="160"/>
    </row>
    <row r="3" spans="1:256" s="96" customFormat="1" ht="91.5" customHeight="1" x14ac:dyDescent="0.25">
      <c r="A3" s="163"/>
      <c r="B3" s="349"/>
      <c r="C3" s="458" t="s">
        <v>1</v>
      </c>
      <c r="D3" s="450" t="s">
        <v>2</v>
      </c>
      <c r="E3" s="450" t="s">
        <v>3</v>
      </c>
      <c r="F3" s="450" t="s">
        <v>4</v>
      </c>
      <c r="G3" s="450" t="s">
        <v>5</v>
      </c>
      <c r="H3" s="450" t="s">
        <v>6</v>
      </c>
      <c r="I3" s="450" t="s">
        <v>7</v>
      </c>
      <c r="J3" s="450"/>
      <c r="K3" s="450"/>
      <c r="L3" s="450" t="s">
        <v>8</v>
      </c>
      <c r="M3" s="450" t="s">
        <v>9</v>
      </c>
      <c r="N3" s="450" t="s">
        <v>10</v>
      </c>
      <c r="O3" s="450" t="s">
        <v>11</v>
      </c>
      <c r="P3" s="450" t="s">
        <v>12</v>
      </c>
      <c r="Q3" s="450" t="s">
        <v>13</v>
      </c>
      <c r="R3" s="452" t="s">
        <v>14</v>
      </c>
      <c r="S3" s="454" t="s">
        <v>15</v>
      </c>
      <c r="T3" s="444" t="s">
        <v>16</v>
      </c>
      <c r="U3" s="444" t="s">
        <v>17</v>
      </c>
      <c r="V3" s="446" t="s">
        <v>18</v>
      </c>
      <c r="W3" s="91"/>
      <c r="X3" s="92"/>
      <c r="Y3" s="93"/>
      <c r="Z3" s="92"/>
      <c r="AA3" s="93"/>
      <c r="AB3" s="92"/>
      <c r="AC3" s="93"/>
      <c r="AD3" s="92"/>
      <c r="AE3" s="93"/>
      <c r="AF3" s="92"/>
      <c r="AG3" s="93"/>
      <c r="AH3" s="93"/>
      <c r="AI3" s="92"/>
      <c r="AJ3" s="93"/>
      <c r="AK3" s="92"/>
      <c r="AL3" s="93"/>
      <c r="AM3" s="92"/>
      <c r="AN3" s="93"/>
      <c r="AO3" s="92"/>
      <c r="AP3" s="93"/>
      <c r="AQ3" s="92"/>
      <c r="AR3" s="93"/>
      <c r="AS3" s="93"/>
      <c r="AT3" s="92"/>
      <c r="AU3" s="93"/>
      <c r="AV3" s="92"/>
      <c r="AW3" s="93"/>
      <c r="AX3" s="92"/>
      <c r="AY3" s="93"/>
      <c r="AZ3" s="92"/>
      <c r="BA3" s="93"/>
      <c r="BB3" s="92"/>
      <c r="BC3" s="92"/>
      <c r="BD3" s="93"/>
      <c r="BE3" s="92"/>
      <c r="BF3" s="93"/>
      <c r="BG3" s="92"/>
      <c r="BH3" s="93"/>
      <c r="BI3" s="92"/>
      <c r="BJ3" s="93"/>
      <c r="BK3" s="92"/>
      <c r="BL3" s="93"/>
      <c r="BM3" s="92"/>
      <c r="BN3" s="93"/>
      <c r="BO3" s="93"/>
      <c r="BP3" s="91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448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448"/>
      <c r="FC3" s="448"/>
      <c r="FD3" s="44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5"/>
      <c r="GX3" s="94"/>
      <c r="GY3" s="164"/>
      <c r="GZ3" s="164"/>
      <c r="HA3" s="457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164"/>
      <c r="IU3" s="164"/>
      <c r="IV3" s="164"/>
    </row>
    <row r="4" spans="1:256" s="4" customFormat="1" ht="18" customHeight="1" thickBot="1" x14ac:dyDescent="0.3">
      <c r="A4" s="165"/>
      <c r="B4" s="350"/>
      <c r="C4" s="459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3"/>
      <c r="S4" s="455"/>
      <c r="T4" s="445"/>
      <c r="U4" s="445"/>
      <c r="V4" s="447"/>
      <c r="W4" s="97"/>
      <c r="X4" s="114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166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449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448"/>
      <c r="FC4" s="448"/>
      <c r="FD4" s="443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457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166"/>
      <c r="IU4" s="166"/>
      <c r="IV4" s="166"/>
    </row>
    <row r="5" spans="1:256" s="69" customFormat="1" ht="13.8" thickTop="1" x14ac:dyDescent="0.25">
      <c r="A5" s="86" t="s">
        <v>20</v>
      </c>
      <c r="B5" s="143" t="s">
        <v>19</v>
      </c>
      <c r="C5" s="145">
        <f>SUM(C6:C15)</f>
        <v>135</v>
      </c>
      <c r="D5" s="133">
        <f t="shared" ref="D5:V5" si="0">SUM(D6:D15)</f>
        <v>134</v>
      </c>
      <c r="E5" s="133">
        <f t="shared" si="0"/>
        <v>133</v>
      </c>
      <c r="F5" s="133">
        <f t="shared" si="0"/>
        <v>0</v>
      </c>
      <c r="G5" s="133">
        <f t="shared" si="0"/>
        <v>1</v>
      </c>
      <c r="H5" s="133">
        <f t="shared" si="0"/>
        <v>1</v>
      </c>
      <c r="I5" s="133">
        <f t="shared" si="0"/>
        <v>11991</v>
      </c>
      <c r="J5" s="133">
        <f t="shared" si="0"/>
        <v>270</v>
      </c>
      <c r="K5" s="133">
        <f t="shared" si="0"/>
        <v>52.941176470588239</v>
      </c>
      <c r="L5" s="133">
        <f t="shared" si="0"/>
        <v>232</v>
      </c>
      <c r="M5" s="133">
        <f t="shared" si="0"/>
        <v>196</v>
      </c>
      <c r="N5" s="133">
        <f t="shared" si="0"/>
        <v>36</v>
      </c>
      <c r="O5" s="133">
        <f t="shared" si="0"/>
        <v>0</v>
      </c>
      <c r="P5" s="133">
        <f t="shared" si="0"/>
        <v>35</v>
      </c>
      <c r="Q5" s="133">
        <f t="shared" si="0"/>
        <v>1</v>
      </c>
      <c r="R5" s="168">
        <f t="shared" si="0"/>
        <v>8</v>
      </c>
      <c r="S5" s="169">
        <f t="shared" si="0"/>
        <v>0</v>
      </c>
      <c r="T5" s="131">
        <f t="shared" si="0"/>
        <v>1</v>
      </c>
      <c r="U5" s="131">
        <f t="shared" si="0"/>
        <v>1</v>
      </c>
      <c r="V5" s="344">
        <f t="shared" si="0"/>
        <v>-137</v>
      </c>
      <c r="W5" s="90" t="s">
        <v>141</v>
      </c>
      <c r="X5" s="134" t="s">
        <v>147</v>
      </c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135"/>
      <c r="FC5" s="90"/>
      <c r="FD5" s="102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S5" s="90"/>
    </row>
    <row r="6" spans="1:256" s="69" customFormat="1" x14ac:dyDescent="0.25">
      <c r="A6" s="79" t="s">
        <v>44</v>
      </c>
      <c r="B6" s="122" t="s">
        <v>102</v>
      </c>
      <c r="C6" s="175">
        <f>'U.E. ALZIRA'!C5</f>
        <v>1</v>
      </c>
      <c r="D6" s="167">
        <f>'U.E. ALZIRA'!D5</f>
        <v>1</v>
      </c>
      <c r="E6" s="167">
        <f>'U.E. ALZIRA'!E5</f>
        <v>1</v>
      </c>
      <c r="F6" s="167">
        <f>'U.E. ALZIRA'!F5</f>
        <v>0</v>
      </c>
      <c r="G6" s="167">
        <f>'U.E. ALZIRA'!G5</f>
        <v>0</v>
      </c>
      <c r="H6" s="167">
        <f>'U.E. ALZIRA'!H5</f>
        <v>0</v>
      </c>
      <c r="I6" s="167">
        <f>'U.E. ALZIRA'!I5</f>
        <v>90</v>
      </c>
      <c r="J6" s="167">
        <f>'U.E. ALZIRA'!J5</f>
        <v>90</v>
      </c>
      <c r="K6" s="167">
        <f>'U.E. ALZIRA'!K5</f>
        <v>2.9411764705882355</v>
      </c>
      <c r="L6" s="167">
        <f>'U.E. ALZIRA'!L5</f>
        <v>34</v>
      </c>
      <c r="M6" s="167">
        <f>'U.E. ALZIRA'!M5</f>
        <v>1</v>
      </c>
      <c r="N6" s="167">
        <f>'U.E. ALZIRA'!N5</f>
        <v>33</v>
      </c>
      <c r="O6" s="167">
        <f>'U.E. ALZIRA'!O5</f>
        <v>0</v>
      </c>
      <c r="P6" s="167">
        <f>'U.E. ALZIRA'!P5</f>
        <v>33</v>
      </c>
      <c r="Q6" s="167">
        <f>'U.E. ALZIRA'!Q5</f>
        <v>0</v>
      </c>
      <c r="R6" s="168">
        <f>'U.E. ALZIRA'!R5</f>
        <v>0</v>
      </c>
      <c r="S6" s="169">
        <f>'U.E. ALZIRA'!S5</f>
        <v>0</v>
      </c>
      <c r="T6" s="131">
        <f>'U.E. ALZIRA'!T5</f>
        <v>0</v>
      </c>
      <c r="U6" s="131">
        <f>'U.E. ALZIRA'!U5</f>
        <v>0</v>
      </c>
      <c r="V6" s="170">
        <f>'U.E. ALZIRA'!V5</f>
        <v>0</v>
      </c>
      <c r="W6" s="90"/>
      <c r="X6" s="134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135"/>
      <c r="FC6" s="90"/>
      <c r="FD6" s="102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S6" s="90"/>
    </row>
    <row r="7" spans="1:256" s="69" customFormat="1" x14ac:dyDescent="0.25">
      <c r="A7" s="79" t="s">
        <v>44</v>
      </c>
      <c r="B7" s="122" t="s">
        <v>121</v>
      </c>
      <c r="C7" s="175">
        <v>0</v>
      </c>
      <c r="D7" s="167">
        <v>0</v>
      </c>
      <c r="E7" s="167">
        <v>0</v>
      </c>
      <c r="F7" s="167">
        <v>0</v>
      </c>
      <c r="G7" s="167">
        <v>0</v>
      </c>
      <c r="H7" s="167">
        <v>0</v>
      </c>
      <c r="I7" s="328">
        <v>0</v>
      </c>
      <c r="J7" s="167"/>
      <c r="K7" s="167"/>
      <c r="L7" s="167">
        <v>1</v>
      </c>
      <c r="M7" s="167">
        <v>1</v>
      </c>
      <c r="N7" s="167">
        <v>0</v>
      </c>
      <c r="O7" s="167">
        <v>0</v>
      </c>
      <c r="P7" s="167">
        <v>0</v>
      </c>
      <c r="Q7" s="167">
        <v>0</v>
      </c>
      <c r="R7" s="168">
        <v>0</v>
      </c>
      <c r="S7" s="169">
        <v>0</v>
      </c>
      <c r="T7" s="131">
        <v>0</v>
      </c>
      <c r="U7" s="131">
        <v>0</v>
      </c>
      <c r="V7" s="170">
        <v>0</v>
      </c>
      <c r="W7" s="90"/>
      <c r="X7" s="134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135"/>
      <c r="FC7" s="90"/>
      <c r="FD7" s="102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S7" s="90"/>
    </row>
    <row r="8" spans="1:256" s="69" customFormat="1" x14ac:dyDescent="0.25">
      <c r="A8" s="79" t="s">
        <v>44</v>
      </c>
      <c r="B8" s="122" t="s">
        <v>94</v>
      </c>
      <c r="C8" s="175">
        <v>6</v>
      </c>
      <c r="D8" s="167">
        <v>6</v>
      </c>
      <c r="E8" s="167">
        <v>5</v>
      </c>
      <c r="F8" s="167">
        <v>0</v>
      </c>
      <c r="G8" s="167">
        <v>0</v>
      </c>
      <c r="H8" s="167">
        <v>1</v>
      </c>
      <c r="I8" s="328">
        <v>534</v>
      </c>
      <c r="J8" s="167">
        <f>'U.E. ALZIRA'!J5</f>
        <v>90</v>
      </c>
      <c r="K8" s="167">
        <f>'U.E. ALZIRA'!K5</f>
        <v>2.9411764705882355</v>
      </c>
      <c r="L8" s="167">
        <v>24</v>
      </c>
      <c r="M8" s="167">
        <v>25</v>
      </c>
      <c r="N8" s="167">
        <v>1</v>
      </c>
      <c r="O8" s="167">
        <v>0</v>
      </c>
      <c r="P8" s="167">
        <v>0</v>
      </c>
      <c r="Q8" s="167">
        <v>1</v>
      </c>
      <c r="R8" s="168">
        <v>0</v>
      </c>
      <c r="S8" s="169">
        <v>0</v>
      </c>
      <c r="T8" s="131">
        <v>1</v>
      </c>
      <c r="U8" s="131">
        <v>1</v>
      </c>
      <c r="V8" s="170">
        <v>-4</v>
      </c>
      <c r="W8" s="90"/>
      <c r="X8" s="134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135"/>
      <c r="FC8" s="90"/>
      <c r="FD8" s="102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S8" s="90"/>
    </row>
    <row r="9" spans="1:256" s="69" customFormat="1" x14ac:dyDescent="0.25">
      <c r="A9" s="79" t="s">
        <v>44</v>
      </c>
      <c r="B9" s="122" t="s">
        <v>95</v>
      </c>
      <c r="C9" s="175">
        <v>2</v>
      </c>
      <c r="D9" s="167">
        <v>2</v>
      </c>
      <c r="E9" s="167">
        <v>2</v>
      </c>
      <c r="F9" s="167">
        <v>0</v>
      </c>
      <c r="G9" s="167">
        <v>0</v>
      </c>
      <c r="H9" s="167">
        <v>0</v>
      </c>
      <c r="I9" s="328">
        <v>90</v>
      </c>
      <c r="J9" s="167"/>
      <c r="K9" s="167"/>
      <c r="L9" s="167">
        <v>2</v>
      </c>
      <c r="M9" s="167">
        <v>0</v>
      </c>
      <c r="N9" s="167">
        <v>0</v>
      </c>
      <c r="O9" s="167">
        <v>0</v>
      </c>
      <c r="P9" s="167">
        <v>0</v>
      </c>
      <c r="Q9" s="167">
        <v>0</v>
      </c>
      <c r="R9" s="168">
        <v>0</v>
      </c>
      <c r="S9" s="169">
        <v>0</v>
      </c>
      <c r="T9" s="131">
        <v>0</v>
      </c>
      <c r="U9" s="131">
        <v>0</v>
      </c>
      <c r="V9" s="170">
        <v>-4</v>
      </c>
      <c r="W9" s="90"/>
      <c r="X9" s="134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135"/>
      <c r="FC9" s="90"/>
      <c r="FD9" s="102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S9" s="90"/>
    </row>
    <row r="10" spans="1:256" s="69" customFormat="1" x14ac:dyDescent="0.25">
      <c r="A10" s="79" t="s">
        <v>44</v>
      </c>
      <c r="B10" s="122" t="s">
        <v>81</v>
      </c>
      <c r="C10" s="175">
        <v>21</v>
      </c>
      <c r="D10" s="167">
        <v>21</v>
      </c>
      <c r="E10" s="167">
        <v>21</v>
      </c>
      <c r="F10" s="167">
        <v>0</v>
      </c>
      <c r="G10" s="167">
        <v>0</v>
      </c>
      <c r="H10" s="167">
        <v>0</v>
      </c>
      <c r="I10" s="328">
        <v>1890</v>
      </c>
      <c r="J10" s="167"/>
      <c r="K10" s="167"/>
      <c r="L10" s="167">
        <v>29</v>
      </c>
      <c r="M10" s="167">
        <v>29</v>
      </c>
      <c r="N10" s="167">
        <v>0</v>
      </c>
      <c r="O10" s="167">
        <v>0</v>
      </c>
      <c r="P10" s="167">
        <v>0</v>
      </c>
      <c r="Q10" s="167">
        <v>0</v>
      </c>
      <c r="R10" s="168">
        <v>2</v>
      </c>
      <c r="S10" s="169">
        <v>0</v>
      </c>
      <c r="T10" s="131">
        <v>0</v>
      </c>
      <c r="U10" s="131">
        <v>0</v>
      </c>
      <c r="V10" s="170">
        <v>-14</v>
      </c>
      <c r="W10" s="90"/>
      <c r="X10" s="134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135"/>
      <c r="FC10" s="90"/>
      <c r="FD10" s="102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S10" s="90"/>
    </row>
    <row r="11" spans="1:256" s="69" customFormat="1" x14ac:dyDescent="0.25">
      <c r="A11" s="79" t="s">
        <v>44</v>
      </c>
      <c r="B11" s="122" t="s">
        <v>82</v>
      </c>
      <c r="C11" s="175">
        <v>1</v>
      </c>
      <c r="D11" s="167">
        <v>1</v>
      </c>
      <c r="E11" s="167">
        <v>1</v>
      </c>
      <c r="F11" s="167">
        <v>0</v>
      </c>
      <c r="G11" s="167">
        <v>0</v>
      </c>
      <c r="H11" s="167">
        <v>0</v>
      </c>
      <c r="I11" s="328">
        <v>90</v>
      </c>
      <c r="J11" s="167"/>
      <c r="K11" s="167"/>
      <c r="L11" s="167">
        <v>2</v>
      </c>
      <c r="M11" s="167">
        <v>2</v>
      </c>
      <c r="N11" s="167">
        <v>0</v>
      </c>
      <c r="O11" s="167">
        <v>0</v>
      </c>
      <c r="P11" s="167">
        <v>0</v>
      </c>
      <c r="Q11" s="167">
        <v>0</v>
      </c>
      <c r="R11" s="168">
        <v>0</v>
      </c>
      <c r="S11" s="169">
        <v>0</v>
      </c>
      <c r="T11" s="131">
        <v>0</v>
      </c>
      <c r="U11" s="131">
        <v>0</v>
      </c>
      <c r="V11" s="170">
        <v>-1</v>
      </c>
      <c r="W11" s="90"/>
      <c r="X11" s="134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135"/>
      <c r="FC11" s="90"/>
      <c r="FD11" s="102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S11" s="90"/>
    </row>
    <row r="12" spans="1:256" x14ac:dyDescent="0.25">
      <c r="A12" s="79" t="s">
        <v>44</v>
      </c>
      <c r="B12" s="122" t="s">
        <v>76</v>
      </c>
      <c r="C12" s="175">
        <v>35</v>
      </c>
      <c r="D12" s="167">
        <v>35</v>
      </c>
      <c r="E12" s="167">
        <v>35</v>
      </c>
      <c r="F12" s="167">
        <v>0</v>
      </c>
      <c r="G12" s="167">
        <v>0</v>
      </c>
      <c r="H12" s="167">
        <v>0</v>
      </c>
      <c r="I12" s="328">
        <v>3150</v>
      </c>
      <c r="J12" s="167">
        <f>'U.E. ALZIRA'!J6</f>
        <v>90</v>
      </c>
      <c r="K12" s="167">
        <f>'U.E. ALZIRA'!K6</f>
        <v>47.058823529411768</v>
      </c>
      <c r="L12" s="167">
        <v>38</v>
      </c>
      <c r="M12" s="167">
        <v>37</v>
      </c>
      <c r="N12" s="167">
        <v>1</v>
      </c>
      <c r="O12" s="167">
        <v>0</v>
      </c>
      <c r="P12" s="167">
        <v>1</v>
      </c>
      <c r="Q12" s="167">
        <v>0</v>
      </c>
      <c r="R12" s="168">
        <v>2</v>
      </c>
      <c r="S12" s="169">
        <f>'U.E. ALZIRA'!S6</f>
        <v>0</v>
      </c>
      <c r="T12" s="131">
        <f>'U.E. ALZIRA'!T6</f>
        <v>0</v>
      </c>
      <c r="U12" s="131">
        <f>'U.E. ALZIRA'!U6</f>
        <v>0</v>
      </c>
      <c r="V12" s="170">
        <v>-49</v>
      </c>
      <c r="W12" s="60"/>
      <c r="X12" s="111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171"/>
      <c r="FC12" s="60"/>
      <c r="FD12" s="99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172"/>
      <c r="GZ12" s="172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172"/>
      <c r="IS12" s="60"/>
      <c r="IT12" s="172"/>
      <c r="IU12" s="172"/>
      <c r="IV12" s="172"/>
    </row>
    <row r="13" spans="1:256" x14ac:dyDescent="0.25">
      <c r="A13" s="79" t="s">
        <v>44</v>
      </c>
      <c r="B13" s="122" t="s">
        <v>21</v>
      </c>
      <c r="C13" s="175">
        <v>38</v>
      </c>
      <c r="D13" s="167">
        <v>38</v>
      </c>
      <c r="E13" s="167">
        <v>38</v>
      </c>
      <c r="F13" s="167">
        <v>0</v>
      </c>
      <c r="G13" s="167">
        <v>0</v>
      </c>
      <c r="H13" s="167">
        <v>0</v>
      </c>
      <c r="I13" s="328">
        <v>3420</v>
      </c>
      <c r="J13" s="167"/>
      <c r="K13" s="167"/>
      <c r="L13" s="167">
        <v>40</v>
      </c>
      <c r="M13" s="167">
        <v>40</v>
      </c>
      <c r="N13" s="167">
        <v>0</v>
      </c>
      <c r="O13" s="167">
        <v>0</v>
      </c>
      <c r="P13" s="167">
        <v>0</v>
      </c>
      <c r="Q13" s="167">
        <v>0</v>
      </c>
      <c r="R13" s="168">
        <v>3</v>
      </c>
      <c r="S13" s="169">
        <v>0</v>
      </c>
      <c r="T13" s="131">
        <v>0</v>
      </c>
      <c r="U13" s="131">
        <v>0</v>
      </c>
      <c r="V13" s="170">
        <v>-44</v>
      </c>
      <c r="W13" s="60"/>
      <c r="X13" s="111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171"/>
      <c r="FC13" s="60"/>
      <c r="FD13" s="99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172"/>
      <c r="GZ13" s="172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172"/>
      <c r="IS13" s="60"/>
      <c r="IT13" s="172"/>
      <c r="IU13" s="172"/>
      <c r="IV13" s="172"/>
    </row>
    <row r="14" spans="1:256" x14ac:dyDescent="0.25">
      <c r="A14" s="79" t="s">
        <v>44</v>
      </c>
      <c r="B14" s="122" t="s">
        <v>22</v>
      </c>
      <c r="C14" s="175">
        <v>29</v>
      </c>
      <c r="D14" s="167">
        <v>29</v>
      </c>
      <c r="E14" s="167">
        <v>29</v>
      </c>
      <c r="F14" s="167">
        <v>0</v>
      </c>
      <c r="G14" s="167">
        <v>0</v>
      </c>
      <c r="H14" s="167">
        <v>0</v>
      </c>
      <c r="I14" s="328">
        <v>2610</v>
      </c>
      <c r="J14" s="167"/>
      <c r="K14" s="167"/>
      <c r="L14" s="167">
        <v>42</v>
      </c>
      <c r="M14" s="167">
        <v>41</v>
      </c>
      <c r="N14" s="167">
        <v>1</v>
      </c>
      <c r="O14" s="167">
        <v>0</v>
      </c>
      <c r="P14" s="167">
        <v>1</v>
      </c>
      <c r="Q14" s="167">
        <v>0</v>
      </c>
      <c r="R14" s="173">
        <v>1</v>
      </c>
      <c r="S14" s="174">
        <v>0</v>
      </c>
      <c r="T14" s="106">
        <v>0</v>
      </c>
      <c r="U14" s="106">
        <v>0</v>
      </c>
      <c r="V14" s="170">
        <v>-20</v>
      </c>
      <c r="W14" s="60"/>
      <c r="X14" s="111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171"/>
      <c r="FC14" s="60"/>
      <c r="FD14" s="99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172"/>
      <c r="GZ14" s="172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172"/>
      <c r="IS14" s="60"/>
      <c r="IT14" s="172"/>
      <c r="IU14" s="172"/>
      <c r="IV14" s="172"/>
    </row>
    <row r="15" spans="1:256" x14ac:dyDescent="0.25">
      <c r="A15" s="79" t="s">
        <v>44</v>
      </c>
      <c r="B15" s="122" t="s">
        <v>23</v>
      </c>
      <c r="C15" s="77">
        <v>2</v>
      </c>
      <c r="D15" s="167">
        <v>1</v>
      </c>
      <c r="E15" s="167">
        <v>1</v>
      </c>
      <c r="F15" s="167">
        <v>0</v>
      </c>
      <c r="G15" s="167">
        <v>1</v>
      </c>
      <c r="H15" s="167">
        <v>0</v>
      </c>
      <c r="I15" s="328">
        <v>117</v>
      </c>
      <c r="J15" s="167"/>
      <c r="K15" s="167"/>
      <c r="L15" s="167">
        <v>20</v>
      </c>
      <c r="M15" s="167">
        <v>20</v>
      </c>
      <c r="N15" s="167">
        <v>0</v>
      </c>
      <c r="O15" s="167">
        <v>0</v>
      </c>
      <c r="P15" s="167">
        <v>0</v>
      </c>
      <c r="Q15" s="167">
        <v>0</v>
      </c>
      <c r="R15" s="173">
        <v>0</v>
      </c>
      <c r="S15" s="174">
        <v>0</v>
      </c>
      <c r="T15" s="106">
        <v>0</v>
      </c>
      <c r="U15" s="106">
        <v>0</v>
      </c>
      <c r="V15" s="170">
        <v>-1</v>
      </c>
      <c r="W15" s="60"/>
      <c r="X15" s="111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171"/>
      <c r="FC15" s="60"/>
      <c r="FD15" s="99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172"/>
      <c r="GZ15" s="172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172"/>
      <c r="IS15" s="60"/>
      <c r="IT15" s="172"/>
      <c r="IU15" s="172"/>
      <c r="IV15" s="172"/>
    </row>
    <row r="16" spans="1:256" x14ac:dyDescent="0.25">
      <c r="A16" s="86" t="s">
        <v>85</v>
      </c>
      <c r="B16" s="143" t="s">
        <v>19</v>
      </c>
      <c r="C16" s="258">
        <f>SUM(C17:C19)</f>
        <v>38</v>
      </c>
      <c r="D16" s="133">
        <f t="shared" ref="D16:V16" si="1">SUM(D17:D19)</f>
        <v>37</v>
      </c>
      <c r="E16" s="133">
        <f t="shared" si="1"/>
        <v>37</v>
      </c>
      <c r="F16" s="133">
        <f t="shared" si="1"/>
        <v>0</v>
      </c>
      <c r="G16" s="133">
        <f t="shared" si="1"/>
        <v>1</v>
      </c>
      <c r="H16" s="133">
        <f t="shared" si="1"/>
        <v>0</v>
      </c>
      <c r="I16" s="327">
        <f t="shared" si="1"/>
        <v>3336</v>
      </c>
      <c r="J16" s="133">
        <f t="shared" si="1"/>
        <v>90</v>
      </c>
      <c r="K16" s="133">
        <f t="shared" si="1"/>
        <v>47.058823529411768</v>
      </c>
      <c r="L16" s="133">
        <f t="shared" si="1"/>
        <v>60</v>
      </c>
      <c r="M16" s="133">
        <f t="shared" si="1"/>
        <v>59</v>
      </c>
      <c r="N16" s="133">
        <f t="shared" si="1"/>
        <v>1</v>
      </c>
      <c r="O16" s="133">
        <f t="shared" si="1"/>
        <v>0</v>
      </c>
      <c r="P16" s="133">
        <f t="shared" si="1"/>
        <v>1</v>
      </c>
      <c r="Q16" s="133">
        <f t="shared" si="1"/>
        <v>0</v>
      </c>
      <c r="R16" s="136">
        <f t="shared" si="1"/>
        <v>3</v>
      </c>
      <c r="S16" s="137">
        <f t="shared" si="1"/>
        <v>0</v>
      </c>
      <c r="T16" s="138">
        <f t="shared" si="1"/>
        <v>0</v>
      </c>
      <c r="U16" s="138">
        <f t="shared" si="1"/>
        <v>0</v>
      </c>
      <c r="V16" s="147">
        <f t="shared" si="1"/>
        <v>-31</v>
      </c>
      <c r="W16" s="90" t="s">
        <v>101</v>
      </c>
      <c r="X16" s="111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171"/>
      <c r="FC16" s="60"/>
      <c r="FD16" s="99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172"/>
      <c r="GZ16" s="172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172"/>
      <c r="IS16" s="60"/>
      <c r="IT16" s="172"/>
      <c r="IU16" s="172"/>
      <c r="IV16" s="172"/>
    </row>
    <row r="17" spans="1:256" x14ac:dyDescent="0.25">
      <c r="A17" s="79" t="s">
        <v>103</v>
      </c>
      <c r="B17" s="122" t="s">
        <v>102</v>
      </c>
      <c r="C17" s="77">
        <f>'U.E. ALZIRA'!C6</f>
        <v>16</v>
      </c>
      <c r="D17" s="167">
        <f>'U.E. ALZIRA'!D6</f>
        <v>16</v>
      </c>
      <c r="E17" s="167">
        <f>'U.E. ALZIRA'!E6</f>
        <v>16</v>
      </c>
      <c r="F17" s="167">
        <f>'U.E. ALZIRA'!F6</f>
        <v>0</v>
      </c>
      <c r="G17" s="167">
        <f>'U.E. ALZIRA'!G6</f>
        <v>0</v>
      </c>
      <c r="H17" s="167">
        <f>'U.E. ALZIRA'!H6</f>
        <v>0</v>
      </c>
      <c r="I17" s="328">
        <f>'U.E. ALZIRA'!I6</f>
        <v>1440</v>
      </c>
      <c r="J17" s="167">
        <f>'U.E. ALZIRA'!J6</f>
        <v>90</v>
      </c>
      <c r="K17" s="167">
        <f>'U.E. ALZIRA'!K6</f>
        <v>47.058823529411768</v>
      </c>
      <c r="L17" s="167">
        <f>'U.E. ALZIRA'!L6</f>
        <v>34</v>
      </c>
      <c r="M17" s="167">
        <f>'U.E. ALZIRA'!M6</f>
        <v>34</v>
      </c>
      <c r="N17" s="167">
        <f>'U.E. ALZIRA'!N6</f>
        <v>0</v>
      </c>
      <c r="O17" s="167">
        <f>'U.E. ALZIRA'!O6</f>
        <v>0</v>
      </c>
      <c r="P17" s="167">
        <f>'U.E. ALZIRA'!P6</f>
        <v>0</v>
      </c>
      <c r="Q17" s="167">
        <f>'U.E. ALZIRA'!Q6</f>
        <v>0</v>
      </c>
      <c r="R17" s="173">
        <f>'U.E. ALZIRA'!R6</f>
        <v>0</v>
      </c>
      <c r="S17" s="174">
        <f>'U.E. ALZIRA'!S6</f>
        <v>0</v>
      </c>
      <c r="T17" s="106">
        <f>'U.E. ALZIRA'!T6</f>
        <v>0</v>
      </c>
      <c r="U17" s="106">
        <f>'U.E. ALZIRA'!U6</f>
        <v>0</v>
      </c>
      <c r="V17" s="170">
        <f>'U.E. ALZIRA'!V6</f>
        <v>-19</v>
      </c>
      <c r="W17" s="90"/>
      <c r="X17" s="111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171"/>
      <c r="FC17" s="60"/>
      <c r="FD17" s="99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172"/>
      <c r="GZ17" s="172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172"/>
      <c r="IS17" s="60"/>
      <c r="IT17" s="172"/>
      <c r="IU17" s="172"/>
      <c r="IV17" s="172"/>
    </row>
    <row r="18" spans="1:256" x14ac:dyDescent="0.25">
      <c r="A18" s="79" t="s">
        <v>103</v>
      </c>
      <c r="B18" s="122" t="s">
        <v>121</v>
      </c>
      <c r="C18" s="77">
        <v>1</v>
      </c>
      <c r="D18" s="167">
        <v>1</v>
      </c>
      <c r="E18" s="167">
        <v>1</v>
      </c>
      <c r="F18" s="167">
        <v>0</v>
      </c>
      <c r="G18" s="167">
        <v>0</v>
      </c>
      <c r="H18" s="167">
        <v>0</v>
      </c>
      <c r="I18" s="328">
        <v>90</v>
      </c>
      <c r="J18" s="167"/>
      <c r="K18" s="167"/>
      <c r="L18" s="167">
        <v>1</v>
      </c>
      <c r="M18" s="167">
        <v>1</v>
      </c>
      <c r="N18" s="167">
        <v>0</v>
      </c>
      <c r="O18" s="167">
        <v>0</v>
      </c>
      <c r="P18" s="167">
        <v>0</v>
      </c>
      <c r="Q18" s="167">
        <v>0</v>
      </c>
      <c r="R18" s="173">
        <v>0</v>
      </c>
      <c r="S18" s="174">
        <v>0</v>
      </c>
      <c r="T18" s="106">
        <v>0</v>
      </c>
      <c r="U18" s="106">
        <v>0</v>
      </c>
      <c r="V18" s="170">
        <v>-1</v>
      </c>
      <c r="W18" s="90"/>
      <c r="X18" s="111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171"/>
      <c r="FC18" s="60"/>
      <c r="FD18" s="99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172"/>
      <c r="GZ18" s="172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172"/>
      <c r="IS18" s="60"/>
      <c r="IT18" s="172"/>
      <c r="IU18" s="172"/>
      <c r="IV18" s="172"/>
    </row>
    <row r="19" spans="1:256" x14ac:dyDescent="0.25">
      <c r="A19" s="79" t="s">
        <v>103</v>
      </c>
      <c r="B19" s="122" t="s">
        <v>94</v>
      </c>
      <c r="C19" s="77">
        <v>21</v>
      </c>
      <c r="D19" s="167">
        <v>20</v>
      </c>
      <c r="E19" s="167">
        <v>20</v>
      </c>
      <c r="F19" s="167">
        <v>0</v>
      </c>
      <c r="G19" s="167">
        <v>1</v>
      </c>
      <c r="H19" s="167">
        <v>0</v>
      </c>
      <c r="I19" s="328">
        <v>1806</v>
      </c>
      <c r="J19" s="167"/>
      <c r="K19" s="167"/>
      <c r="L19" s="167">
        <v>25</v>
      </c>
      <c r="M19" s="167">
        <v>24</v>
      </c>
      <c r="N19" s="167">
        <v>1</v>
      </c>
      <c r="O19" s="167">
        <v>0</v>
      </c>
      <c r="P19" s="167">
        <v>1</v>
      </c>
      <c r="Q19" s="167">
        <v>0</v>
      </c>
      <c r="R19" s="173">
        <v>3</v>
      </c>
      <c r="S19" s="174">
        <v>0</v>
      </c>
      <c r="T19" s="106">
        <v>0</v>
      </c>
      <c r="U19" s="106">
        <v>0</v>
      </c>
      <c r="V19" s="170">
        <v>-11</v>
      </c>
      <c r="W19" s="90"/>
      <c r="X19" s="111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171"/>
      <c r="FC19" s="60"/>
      <c r="FD19" s="99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172"/>
      <c r="GZ19" s="172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172"/>
      <c r="IS19" s="60"/>
      <c r="IT19" s="172"/>
      <c r="IU19" s="172"/>
      <c r="IV19" s="172"/>
    </row>
    <row r="20" spans="1:256" hidden="1" x14ac:dyDescent="0.25">
      <c r="A20" s="79"/>
      <c r="B20" s="122"/>
      <c r="C20" s="258"/>
      <c r="D20" s="133"/>
      <c r="E20" s="133"/>
      <c r="F20" s="133"/>
      <c r="G20" s="133"/>
      <c r="H20" s="133"/>
      <c r="I20" s="327"/>
      <c r="J20" s="133"/>
      <c r="K20" s="133"/>
      <c r="L20" s="133"/>
      <c r="M20" s="133"/>
      <c r="N20" s="133"/>
      <c r="O20" s="133"/>
      <c r="P20" s="133"/>
      <c r="Q20" s="133"/>
      <c r="R20" s="136"/>
      <c r="S20" s="137"/>
      <c r="T20" s="138"/>
      <c r="U20" s="138"/>
      <c r="V20" s="147"/>
      <c r="W20" s="90"/>
      <c r="X20" s="111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171"/>
      <c r="FC20" s="60"/>
      <c r="FD20" s="99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172"/>
      <c r="GZ20" s="172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172"/>
      <c r="IS20" s="60"/>
      <c r="IT20" s="172"/>
      <c r="IU20" s="172"/>
      <c r="IV20" s="172"/>
    </row>
    <row r="21" spans="1:256" hidden="1" x14ac:dyDescent="0.25">
      <c r="A21" s="79"/>
      <c r="B21" s="122"/>
      <c r="C21" s="258"/>
      <c r="D21" s="133"/>
      <c r="E21" s="133"/>
      <c r="F21" s="133"/>
      <c r="G21" s="133"/>
      <c r="H21" s="133"/>
      <c r="I21" s="327"/>
      <c r="J21" s="133"/>
      <c r="K21" s="133"/>
      <c r="L21" s="133"/>
      <c r="M21" s="133"/>
      <c r="N21" s="133"/>
      <c r="O21" s="133"/>
      <c r="P21" s="133"/>
      <c r="Q21" s="133"/>
      <c r="R21" s="136"/>
      <c r="S21" s="137"/>
      <c r="T21" s="138"/>
      <c r="U21" s="138"/>
      <c r="V21" s="147"/>
      <c r="W21" s="90"/>
      <c r="X21" s="111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171"/>
      <c r="FC21" s="60"/>
      <c r="FD21" s="99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172"/>
      <c r="GZ21" s="172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172"/>
      <c r="IS21" s="60"/>
      <c r="IT21" s="172"/>
      <c r="IU21" s="172"/>
      <c r="IV21" s="172"/>
    </row>
    <row r="22" spans="1:256" hidden="1" x14ac:dyDescent="0.25">
      <c r="A22" s="79"/>
      <c r="B22" s="122"/>
      <c r="C22" s="175"/>
      <c r="D22" s="167"/>
      <c r="E22" s="167"/>
      <c r="F22" s="167"/>
      <c r="G22" s="167"/>
      <c r="H22" s="167"/>
      <c r="I22" s="328"/>
      <c r="J22" s="167"/>
      <c r="K22" s="167"/>
      <c r="L22" s="167"/>
      <c r="M22" s="167"/>
      <c r="N22" s="167"/>
      <c r="O22" s="167"/>
      <c r="P22" s="167"/>
      <c r="Q22" s="167"/>
      <c r="R22" s="168"/>
      <c r="S22" s="169"/>
      <c r="T22" s="131"/>
      <c r="U22" s="131"/>
      <c r="V22" s="170"/>
      <c r="W22" s="90"/>
      <c r="X22" s="111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171"/>
      <c r="FC22" s="60"/>
      <c r="FD22" s="99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172"/>
      <c r="GZ22" s="172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172"/>
      <c r="IS22" s="60"/>
      <c r="IT22" s="172"/>
      <c r="IU22" s="172"/>
      <c r="IV22" s="172"/>
    </row>
    <row r="23" spans="1:256" hidden="1" x14ac:dyDescent="0.25">
      <c r="A23" s="79"/>
      <c r="B23" s="122"/>
      <c r="C23" s="175"/>
      <c r="D23" s="167"/>
      <c r="E23" s="167"/>
      <c r="F23" s="167"/>
      <c r="G23" s="167"/>
      <c r="H23" s="167"/>
      <c r="I23" s="328"/>
      <c r="J23" s="167"/>
      <c r="K23" s="167"/>
      <c r="L23" s="167"/>
      <c r="M23" s="167"/>
      <c r="N23" s="167"/>
      <c r="O23" s="167"/>
      <c r="P23" s="167"/>
      <c r="Q23" s="167"/>
      <c r="R23" s="168"/>
      <c r="S23" s="169"/>
      <c r="T23" s="131"/>
      <c r="U23" s="131"/>
      <c r="V23" s="170"/>
      <c r="W23" s="90"/>
      <c r="X23" s="111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171"/>
      <c r="FC23" s="60"/>
      <c r="FD23" s="99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172"/>
      <c r="GZ23" s="172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172"/>
      <c r="IS23" s="60"/>
      <c r="IT23" s="172"/>
      <c r="IU23" s="172"/>
      <c r="IV23" s="172"/>
    </row>
    <row r="24" spans="1:256" hidden="1" x14ac:dyDescent="0.25">
      <c r="A24" s="79"/>
      <c r="B24" s="122"/>
      <c r="C24" s="175"/>
      <c r="D24" s="167"/>
      <c r="E24" s="167"/>
      <c r="F24" s="167"/>
      <c r="G24" s="167"/>
      <c r="H24" s="167"/>
      <c r="I24" s="328"/>
      <c r="J24" s="167"/>
      <c r="K24" s="167"/>
      <c r="L24" s="167"/>
      <c r="M24" s="167"/>
      <c r="N24" s="167"/>
      <c r="O24" s="167"/>
      <c r="P24" s="167"/>
      <c r="Q24" s="167"/>
      <c r="R24" s="168"/>
      <c r="S24" s="169"/>
      <c r="T24" s="131"/>
      <c r="U24" s="131"/>
      <c r="V24" s="170"/>
      <c r="W24" s="90"/>
      <c r="X24" s="111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171"/>
      <c r="FC24" s="60"/>
      <c r="FD24" s="99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172"/>
      <c r="GZ24" s="172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172"/>
      <c r="IS24" s="60"/>
      <c r="IT24" s="172"/>
      <c r="IU24" s="172"/>
      <c r="IV24" s="172"/>
    </row>
    <row r="25" spans="1:256" hidden="1" x14ac:dyDescent="0.25">
      <c r="A25" s="79"/>
      <c r="B25" s="122"/>
      <c r="C25" s="175"/>
      <c r="D25" s="167"/>
      <c r="E25" s="167"/>
      <c r="F25" s="167"/>
      <c r="G25" s="167"/>
      <c r="H25" s="167"/>
      <c r="I25" s="328"/>
      <c r="J25" s="167"/>
      <c r="K25" s="167"/>
      <c r="L25" s="167"/>
      <c r="M25" s="167"/>
      <c r="N25" s="167"/>
      <c r="O25" s="167"/>
      <c r="P25" s="167"/>
      <c r="Q25" s="167"/>
      <c r="R25" s="168"/>
      <c r="S25" s="169"/>
      <c r="T25" s="131"/>
      <c r="U25" s="131"/>
      <c r="V25" s="170"/>
      <c r="W25" s="112"/>
      <c r="X25" s="111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171"/>
      <c r="FC25" s="60"/>
      <c r="FD25" s="99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172"/>
      <c r="GZ25" s="172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172"/>
      <c r="IS25" s="60"/>
      <c r="IT25" s="172"/>
      <c r="IU25" s="172"/>
      <c r="IV25" s="172"/>
    </row>
    <row r="26" spans="1:256" hidden="1" x14ac:dyDescent="0.25">
      <c r="A26" s="79"/>
      <c r="B26" s="122"/>
      <c r="C26" s="175"/>
      <c r="D26" s="167"/>
      <c r="E26" s="167"/>
      <c r="F26" s="167"/>
      <c r="G26" s="167"/>
      <c r="H26" s="167"/>
      <c r="I26" s="328"/>
      <c r="J26" s="167"/>
      <c r="K26" s="167"/>
      <c r="L26" s="167"/>
      <c r="M26" s="167"/>
      <c r="N26" s="167"/>
      <c r="O26" s="167"/>
      <c r="P26" s="167"/>
      <c r="Q26" s="167"/>
      <c r="R26" s="168"/>
      <c r="S26" s="169"/>
      <c r="T26" s="131"/>
      <c r="U26" s="131"/>
      <c r="V26" s="170"/>
      <c r="W26" s="111"/>
      <c r="X26" s="111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171"/>
      <c r="FC26" s="60"/>
      <c r="FD26" s="99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172"/>
      <c r="GZ26" s="172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172"/>
      <c r="IS26" s="60"/>
      <c r="IT26" s="172"/>
      <c r="IU26" s="172"/>
      <c r="IV26" s="172"/>
    </row>
    <row r="27" spans="1:256" s="55" customFormat="1" hidden="1" x14ac:dyDescent="0.25">
      <c r="A27" s="79"/>
      <c r="B27" s="122"/>
      <c r="C27" s="175"/>
      <c r="D27" s="167"/>
      <c r="E27" s="167"/>
      <c r="F27" s="167"/>
      <c r="G27" s="167"/>
      <c r="H27" s="167"/>
      <c r="I27" s="328"/>
      <c r="J27" s="167"/>
      <c r="K27" s="167"/>
      <c r="L27" s="167"/>
      <c r="M27" s="167"/>
      <c r="N27" s="167"/>
      <c r="O27" s="167"/>
      <c r="P27" s="167"/>
      <c r="Q27" s="167"/>
      <c r="R27" s="168"/>
      <c r="S27" s="169"/>
      <c r="T27" s="131"/>
      <c r="U27" s="131"/>
      <c r="V27" s="170"/>
      <c r="W27" s="111"/>
      <c r="X27" s="111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9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171"/>
      <c r="FC27" s="60"/>
      <c r="FD27" s="99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101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60"/>
      <c r="IS27" s="60"/>
      <c r="IT27" s="60"/>
      <c r="IU27" s="60"/>
      <c r="IV27" s="60"/>
    </row>
    <row r="28" spans="1:256" s="90" customFormat="1" x14ac:dyDescent="0.25">
      <c r="A28" s="299" t="s">
        <v>122</v>
      </c>
      <c r="B28" s="301" t="s">
        <v>123</v>
      </c>
      <c r="C28" s="144">
        <f>SUM(C29:C31)</f>
        <v>35</v>
      </c>
      <c r="D28" s="132">
        <f t="shared" ref="D28:V28" si="2">SUM(D29:D31)</f>
        <v>31</v>
      </c>
      <c r="E28" s="132">
        <f t="shared" si="2"/>
        <v>27</v>
      </c>
      <c r="F28" s="132">
        <f t="shared" si="2"/>
        <v>4</v>
      </c>
      <c r="G28" s="132">
        <f t="shared" si="2"/>
        <v>4</v>
      </c>
      <c r="H28" s="132">
        <f t="shared" si="2"/>
        <v>0</v>
      </c>
      <c r="I28" s="329">
        <f t="shared" si="2"/>
        <v>2783</v>
      </c>
      <c r="J28" s="132">
        <f t="shared" si="2"/>
        <v>87.483870967741936</v>
      </c>
      <c r="K28" s="132">
        <f t="shared" si="2"/>
        <v>88.627450980392155</v>
      </c>
      <c r="L28" s="132">
        <f t="shared" si="2"/>
        <v>35</v>
      </c>
      <c r="M28" s="132">
        <f t="shared" si="2"/>
        <v>38</v>
      </c>
      <c r="N28" s="132">
        <f t="shared" si="2"/>
        <v>4</v>
      </c>
      <c r="O28" s="132">
        <f t="shared" si="2"/>
        <v>1</v>
      </c>
      <c r="P28" s="132">
        <f t="shared" si="2"/>
        <v>3</v>
      </c>
      <c r="Q28" s="132">
        <f t="shared" si="2"/>
        <v>0</v>
      </c>
      <c r="R28" s="136">
        <f t="shared" si="2"/>
        <v>6</v>
      </c>
      <c r="S28" s="137">
        <f t="shared" si="2"/>
        <v>0</v>
      </c>
      <c r="T28" s="138">
        <f t="shared" si="2"/>
        <v>0</v>
      </c>
      <c r="U28" s="138">
        <f t="shared" si="2"/>
        <v>0</v>
      </c>
      <c r="V28" s="148">
        <f t="shared" si="2"/>
        <v>0</v>
      </c>
      <c r="X28" s="134"/>
      <c r="FB28" s="135"/>
      <c r="FD28" s="102"/>
    </row>
    <row r="29" spans="1:256" s="90" customFormat="1" x14ac:dyDescent="0.25">
      <c r="A29" s="300" t="s">
        <v>104</v>
      </c>
      <c r="B29" s="123" t="s">
        <v>102</v>
      </c>
      <c r="C29" s="149">
        <f>'U.E. ALZIRA'!C11</f>
        <v>31</v>
      </c>
      <c r="D29" s="150">
        <f>'U.E. ALZIRA'!D11</f>
        <v>30</v>
      </c>
      <c r="E29" s="150">
        <f>'U.E. ALZIRA'!E11</f>
        <v>27</v>
      </c>
      <c r="F29" s="150">
        <f>'U.E. ALZIRA'!F11</f>
        <v>3</v>
      </c>
      <c r="G29" s="150">
        <f>'U.E. ALZIRA'!G11</f>
        <v>1</v>
      </c>
      <c r="H29" s="150">
        <f>'U.E. ALZIRA'!H11</f>
        <v>0</v>
      </c>
      <c r="I29" s="330">
        <f>'U.E. ALZIRA'!I11</f>
        <v>2712</v>
      </c>
      <c r="J29" s="150">
        <f>'U.E. ALZIRA'!J11</f>
        <v>87.483870967741936</v>
      </c>
      <c r="K29" s="150">
        <f>'U.E. ALZIRA'!K11</f>
        <v>88.627450980392155</v>
      </c>
      <c r="L29" s="150">
        <f>'U.E. ALZIRA'!L11</f>
        <v>34</v>
      </c>
      <c r="M29" s="150">
        <f>'U.E. ALZIRA'!M11</f>
        <v>31</v>
      </c>
      <c r="N29" s="150">
        <f>'U.E. ALZIRA'!N11</f>
        <v>3</v>
      </c>
      <c r="O29" s="150">
        <f>'U.E. ALZIRA'!O11</f>
        <v>0</v>
      </c>
      <c r="P29" s="150">
        <f>'U.E. ALZIRA'!P11</f>
        <v>3</v>
      </c>
      <c r="Q29" s="150">
        <f>'U.E. ALZIRA'!Q11</f>
        <v>0</v>
      </c>
      <c r="R29" s="173">
        <f>'U.E. ALZIRA'!R11</f>
        <v>3</v>
      </c>
      <c r="S29" s="174">
        <f>'U.E. ALZIRA'!S11</f>
        <v>0</v>
      </c>
      <c r="T29" s="106">
        <f>'U.E. ALZIRA'!T11</f>
        <v>0</v>
      </c>
      <c r="U29" s="106">
        <f>'U.E. ALZIRA'!U11</f>
        <v>0</v>
      </c>
      <c r="V29" s="176">
        <f>'U.E. ALZIRA'!V11</f>
        <v>0</v>
      </c>
      <c r="X29" s="134"/>
      <c r="FB29" s="135"/>
      <c r="FD29" s="102"/>
    </row>
    <row r="30" spans="1:256" s="90" customFormat="1" x14ac:dyDescent="0.25">
      <c r="A30" s="300" t="s">
        <v>104</v>
      </c>
      <c r="B30" s="123" t="s">
        <v>121</v>
      </c>
      <c r="C30" s="78">
        <v>1</v>
      </c>
      <c r="D30" s="150">
        <v>0</v>
      </c>
      <c r="E30" s="150">
        <v>0</v>
      </c>
      <c r="F30" s="150">
        <v>0</v>
      </c>
      <c r="G30" s="150">
        <v>1</v>
      </c>
      <c r="H30" s="150">
        <v>0</v>
      </c>
      <c r="I30" s="330">
        <v>3</v>
      </c>
      <c r="J30" s="150"/>
      <c r="K30" s="150"/>
      <c r="L30" s="150">
        <v>1</v>
      </c>
      <c r="M30" s="150">
        <v>1</v>
      </c>
      <c r="N30" s="150">
        <v>0</v>
      </c>
      <c r="O30" s="150">
        <v>0</v>
      </c>
      <c r="P30" s="150">
        <v>0</v>
      </c>
      <c r="Q30" s="150">
        <v>0</v>
      </c>
      <c r="R30" s="168">
        <f>'U.E. ALZIRA'!R11</f>
        <v>3</v>
      </c>
      <c r="S30" s="169">
        <f>'U.E. ALZIRA'!S11</f>
        <v>0</v>
      </c>
      <c r="T30" s="131">
        <f>'U.E. ALZIRA'!T11</f>
        <v>0</v>
      </c>
      <c r="U30" s="131">
        <f>'U.E. ALZIRA'!U11</f>
        <v>0</v>
      </c>
      <c r="V30" s="176">
        <v>0</v>
      </c>
      <c r="X30" s="134"/>
      <c r="FB30" s="135"/>
      <c r="FD30" s="102"/>
    </row>
    <row r="31" spans="1:256" s="69" customFormat="1" x14ac:dyDescent="0.25">
      <c r="A31" s="300" t="s">
        <v>104</v>
      </c>
      <c r="B31" s="123" t="s">
        <v>81</v>
      </c>
      <c r="C31" s="149">
        <v>3</v>
      </c>
      <c r="D31" s="150">
        <v>1</v>
      </c>
      <c r="E31" s="150">
        <v>0</v>
      </c>
      <c r="F31" s="150">
        <v>1</v>
      </c>
      <c r="G31" s="150">
        <v>2</v>
      </c>
      <c r="H31" s="150">
        <v>0</v>
      </c>
      <c r="I31" s="330">
        <v>68</v>
      </c>
      <c r="J31" s="150"/>
      <c r="K31" s="150"/>
      <c r="L31" s="150" t="s">
        <v>124</v>
      </c>
      <c r="M31" s="150">
        <v>6</v>
      </c>
      <c r="N31" s="150">
        <v>1</v>
      </c>
      <c r="O31" s="150">
        <v>1</v>
      </c>
      <c r="P31" s="150">
        <v>0</v>
      </c>
      <c r="Q31" s="150">
        <v>0</v>
      </c>
      <c r="R31" s="173">
        <v>0</v>
      </c>
      <c r="S31" s="174">
        <v>0</v>
      </c>
      <c r="T31" s="106">
        <v>0</v>
      </c>
      <c r="U31" s="106">
        <v>0</v>
      </c>
      <c r="V31" s="176">
        <v>0</v>
      </c>
      <c r="W31" s="90"/>
      <c r="X31" s="134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135"/>
      <c r="FC31" s="90"/>
      <c r="FD31" s="102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S31" s="90"/>
    </row>
    <row r="32" spans="1:256" s="69" customFormat="1" x14ac:dyDescent="0.25">
      <c r="A32" s="299" t="s">
        <v>125</v>
      </c>
      <c r="B32" s="141" t="s">
        <v>74</v>
      </c>
      <c r="C32" s="364">
        <f>SUM(C33:C34)</f>
        <v>11</v>
      </c>
      <c r="D32" s="132">
        <f t="shared" ref="D32:V32" si="3">SUM(D33:D34)</f>
        <v>7</v>
      </c>
      <c r="E32" s="132">
        <f t="shared" si="3"/>
        <v>2</v>
      </c>
      <c r="F32" s="132">
        <f t="shared" si="3"/>
        <v>5</v>
      </c>
      <c r="G32" s="132">
        <f t="shared" si="3"/>
        <v>4</v>
      </c>
      <c r="H32" s="132">
        <f t="shared" si="3"/>
        <v>0</v>
      </c>
      <c r="I32" s="329">
        <f t="shared" si="3"/>
        <v>572</v>
      </c>
      <c r="J32" s="132">
        <f t="shared" si="3"/>
        <v>52</v>
      </c>
      <c r="K32" s="132">
        <f t="shared" si="3"/>
        <v>18.692810457516341</v>
      </c>
      <c r="L32" s="132">
        <f t="shared" si="3"/>
        <v>17</v>
      </c>
      <c r="M32" s="132">
        <f t="shared" si="3"/>
        <v>13</v>
      </c>
      <c r="N32" s="132">
        <f t="shared" si="3"/>
        <v>1</v>
      </c>
      <c r="O32" s="132">
        <f t="shared" si="3"/>
        <v>1</v>
      </c>
      <c r="P32" s="132">
        <f t="shared" si="3"/>
        <v>0</v>
      </c>
      <c r="Q32" s="132">
        <f t="shared" si="3"/>
        <v>0</v>
      </c>
      <c r="R32" s="136">
        <f t="shared" si="3"/>
        <v>3</v>
      </c>
      <c r="S32" s="137">
        <f t="shared" si="3"/>
        <v>0</v>
      </c>
      <c r="T32" s="138">
        <f t="shared" si="3"/>
        <v>0</v>
      </c>
      <c r="U32" s="138">
        <f t="shared" si="3"/>
        <v>0</v>
      </c>
      <c r="V32" s="148">
        <f t="shared" si="3"/>
        <v>0</v>
      </c>
      <c r="W32" s="90"/>
      <c r="X32" s="134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135"/>
      <c r="FC32" s="90"/>
      <c r="FD32" s="102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S32" s="90"/>
    </row>
    <row r="33" spans="1:253" s="69" customFormat="1" x14ac:dyDescent="0.25">
      <c r="A33" s="300" t="s">
        <v>108</v>
      </c>
      <c r="B33" s="123" t="s">
        <v>102</v>
      </c>
      <c r="C33" s="149">
        <f>'U.E. ALZIRA'!C12</f>
        <v>11</v>
      </c>
      <c r="D33" s="150">
        <f>'U.E. ALZIRA'!D12</f>
        <v>7</v>
      </c>
      <c r="E33" s="150">
        <f>'U.E. ALZIRA'!E12</f>
        <v>2</v>
      </c>
      <c r="F33" s="150">
        <f>'U.E. ALZIRA'!F12</f>
        <v>5</v>
      </c>
      <c r="G33" s="150">
        <f>'U.E. ALZIRA'!G12</f>
        <v>4</v>
      </c>
      <c r="H33" s="150">
        <f>'U.E. ALZIRA'!H12</f>
        <v>0</v>
      </c>
      <c r="I33" s="330">
        <f>'U.E. ALZIRA'!I12</f>
        <v>572</v>
      </c>
      <c r="J33" s="150">
        <f>'U.E. ALZIRA'!J12</f>
        <v>52</v>
      </c>
      <c r="K33" s="150">
        <f>'U.E. ALZIRA'!K12</f>
        <v>18.692810457516341</v>
      </c>
      <c r="L33" s="150">
        <f>'U.E. ALZIRA'!L12</f>
        <v>16</v>
      </c>
      <c r="M33" s="150">
        <f>'U.E. ALZIRA'!M12</f>
        <v>13</v>
      </c>
      <c r="N33" s="150">
        <f>'U.E. ALZIRA'!N12</f>
        <v>1</v>
      </c>
      <c r="O33" s="150">
        <f>'U.E. ALZIRA'!O12</f>
        <v>1</v>
      </c>
      <c r="P33" s="150">
        <f>'U.E. ALZIRA'!P12</f>
        <v>0</v>
      </c>
      <c r="Q33" s="150">
        <f>'U.E. ALZIRA'!Q12</f>
        <v>0</v>
      </c>
      <c r="R33" s="173">
        <f>'U.E. ALZIRA'!R12</f>
        <v>3</v>
      </c>
      <c r="S33" s="174">
        <f>'U.E. ALZIRA'!S12</f>
        <v>0</v>
      </c>
      <c r="T33" s="106">
        <f>'U.E. ALZIRA'!T12</f>
        <v>0</v>
      </c>
      <c r="U33" s="106">
        <f>'U.E. ALZIRA'!U12</f>
        <v>0</v>
      </c>
      <c r="V33" s="176">
        <f>'U.E. ALZIRA'!V12</f>
        <v>0</v>
      </c>
      <c r="W33" s="90"/>
      <c r="X33" s="134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135"/>
      <c r="FC33" s="90"/>
      <c r="FD33" s="102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S33" s="90"/>
    </row>
    <row r="34" spans="1:253" s="69" customFormat="1" x14ac:dyDescent="0.25">
      <c r="A34" s="300" t="s">
        <v>108</v>
      </c>
      <c r="B34" s="123" t="s">
        <v>121</v>
      </c>
      <c r="C34" s="149">
        <v>0</v>
      </c>
      <c r="D34" s="150">
        <v>0</v>
      </c>
      <c r="E34" s="150">
        <v>0</v>
      </c>
      <c r="F34" s="150">
        <v>0</v>
      </c>
      <c r="G34" s="150">
        <v>0</v>
      </c>
      <c r="H34" s="150">
        <v>0</v>
      </c>
      <c r="I34" s="330">
        <v>0</v>
      </c>
      <c r="J34" s="150"/>
      <c r="K34" s="150"/>
      <c r="L34" s="150">
        <v>1</v>
      </c>
      <c r="M34" s="150">
        <v>0</v>
      </c>
      <c r="N34" s="150">
        <v>0</v>
      </c>
      <c r="O34" s="150">
        <v>0</v>
      </c>
      <c r="P34" s="150">
        <v>0</v>
      </c>
      <c r="Q34" s="150">
        <v>0</v>
      </c>
      <c r="R34" s="173">
        <v>0</v>
      </c>
      <c r="S34" s="174">
        <v>0</v>
      </c>
      <c r="T34" s="106">
        <v>0</v>
      </c>
      <c r="U34" s="106">
        <v>0</v>
      </c>
      <c r="V34" s="176">
        <v>0</v>
      </c>
      <c r="W34" s="90"/>
      <c r="X34" s="134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135"/>
      <c r="FC34" s="90"/>
      <c r="FD34" s="102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S34" s="90"/>
    </row>
    <row r="35" spans="1:253" s="69" customFormat="1" x14ac:dyDescent="0.25">
      <c r="A35" s="299" t="s">
        <v>126</v>
      </c>
      <c r="B35" s="301" t="s">
        <v>129</v>
      </c>
      <c r="C35" s="144">
        <f t="shared" ref="C35:V35" si="4">SUM(C36:C38)</f>
        <v>30</v>
      </c>
      <c r="D35" s="132">
        <f t="shared" si="4"/>
        <v>24</v>
      </c>
      <c r="E35" s="132">
        <f t="shared" si="4"/>
        <v>19</v>
      </c>
      <c r="F35" s="132">
        <f t="shared" si="4"/>
        <v>5</v>
      </c>
      <c r="G35" s="132">
        <f t="shared" si="4"/>
        <v>6</v>
      </c>
      <c r="H35" s="132">
        <f t="shared" si="4"/>
        <v>0</v>
      </c>
      <c r="I35" s="329">
        <f t="shared" si="4"/>
        <v>1985</v>
      </c>
      <c r="J35" s="132">
        <f t="shared" si="4"/>
        <v>61.38095238095238</v>
      </c>
      <c r="K35" s="132">
        <f t="shared" si="4"/>
        <v>42.124183006535951</v>
      </c>
      <c r="L35" s="132">
        <f t="shared" si="4"/>
        <v>49</v>
      </c>
      <c r="M35" s="132">
        <f t="shared" si="4"/>
        <v>39</v>
      </c>
      <c r="N35" s="132">
        <f t="shared" si="4"/>
        <v>12</v>
      </c>
      <c r="O35" s="132">
        <f t="shared" si="4"/>
        <v>1</v>
      </c>
      <c r="P35" s="132">
        <f t="shared" si="4"/>
        <v>11</v>
      </c>
      <c r="Q35" s="132">
        <f t="shared" si="4"/>
        <v>0</v>
      </c>
      <c r="R35" s="136">
        <f t="shared" si="4"/>
        <v>3</v>
      </c>
      <c r="S35" s="137">
        <f t="shared" si="4"/>
        <v>0</v>
      </c>
      <c r="T35" s="138">
        <f t="shared" si="4"/>
        <v>0</v>
      </c>
      <c r="U35" s="138">
        <f t="shared" si="4"/>
        <v>0</v>
      </c>
      <c r="V35" s="148">
        <f t="shared" si="4"/>
        <v>1</v>
      </c>
      <c r="W35" s="90" t="s">
        <v>101</v>
      </c>
      <c r="X35" s="134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135"/>
      <c r="FC35" s="90"/>
      <c r="FD35" s="102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S35" s="90"/>
    </row>
    <row r="36" spans="1:253" s="69" customFormat="1" x14ac:dyDescent="0.25">
      <c r="A36" s="300" t="s">
        <v>105</v>
      </c>
      <c r="B36" s="142" t="s">
        <v>102</v>
      </c>
      <c r="C36" s="149">
        <f>'U.E. ALZIRA'!C13</f>
        <v>21</v>
      </c>
      <c r="D36" s="150">
        <f>'U.E. ALZIRA'!D13</f>
        <v>15</v>
      </c>
      <c r="E36" s="150">
        <f>'U.E. ALZIRA'!E13</f>
        <v>12</v>
      </c>
      <c r="F36" s="150">
        <f>'U.E. ALZIRA'!F13</f>
        <v>3</v>
      </c>
      <c r="G36" s="150">
        <f>'U.E. ALZIRA'!G13</f>
        <v>6</v>
      </c>
      <c r="H36" s="150">
        <f>'U.E. ALZIRA'!H13</f>
        <v>0</v>
      </c>
      <c r="I36" s="330">
        <f>'U.E. ALZIRA'!I13</f>
        <v>1289</v>
      </c>
      <c r="J36" s="150">
        <f>'U.E. ALZIRA'!J13</f>
        <v>61.38095238095238</v>
      </c>
      <c r="K36" s="150">
        <f>'U.E. ALZIRA'!K13</f>
        <v>42.124183006535951</v>
      </c>
      <c r="L36" s="150">
        <f>'U.E. ALZIRA'!L13</f>
        <v>34</v>
      </c>
      <c r="M36" s="150">
        <f>'U.E. ALZIRA'!M13</f>
        <v>30</v>
      </c>
      <c r="N36" s="150">
        <f>'U.E. ALZIRA'!N13</f>
        <v>4</v>
      </c>
      <c r="O36" s="150">
        <f>'U.E. ALZIRA'!O13</f>
        <v>1</v>
      </c>
      <c r="P36" s="150">
        <f>'U.E. ALZIRA'!P13</f>
        <v>3</v>
      </c>
      <c r="Q36" s="150">
        <f>'U.E. ALZIRA'!Q13</f>
        <v>0</v>
      </c>
      <c r="R36" s="173">
        <f>'U.E. ALZIRA'!R13</f>
        <v>1</v>
      </c>
      <c r="S36" s="174">
        <f>'U.E. ALZIRA'!S13</f>
        <v>0</v>
      </c>
      <c r="T36" s="106">
        <f>'U.E. ALZIRA'!T13</f>
        <v>0</v>
      </c>
      <c r="U36" s="106">
        <f>'U.E. ALZIRA'!U13</f>
        <v>0</v>
      </c>
      <c r="V36" s="176">
        <f>'U.E. ALZIRA'!V13</f>
        <v>1</v>
      </c>
      <c r="W36" s="90"/>
      <c r="X36" s="134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135"/>
      <c r="FC36" s="90"/>
      <c r="FD36" s="102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S36" s="90"/>
    </row>
    <row r="37" spans="1:253" s="69" customFormat="1" x14ac:dyDescent="0.25">
      <c r="A37" s="300" t="s">
        <v>105</v>
      </c>
      <c r="B37" s="351" t="s">
        <v>121</v>
      </c>
      <c r="C37" s="149">
        <v>1</v>
      </c>
      <c r="D37" s="150">
        <v>1</v>
      </c>
      <c r="E37" s="150">
        <v>1</v>
      </c>
      <c r="F37" s="150">
        <v>0</v>
      </c>
      <c r="G37" s="150">
        <v>0</v>
      </c>
      <c r="H37" s="150">
        <v>0</v>
      </c>
      <c r="I37" s="330">
        <v>90</v>
      </c>
      <c r="J37" s="150"/>
      <c r="K37" s="150"/>
      <c r="L37" s="150">
        <v>1</v>
      </c>
      <c r="M37" s="150">
        <v>1</v>
      </c>
      <c r="N37" s="150">
        <v>0</v>
      </c>
      <c r="O37" s="150">
        <v>0</v>
      </c>
      <c r="P37" s="150">
        <v>0</v>
      </c>
      <c r="Q37" s="150">
        <v>0</v>
      </c>
      <c r="R37" s="173">
        <v>0</v>
      </c>
      <c r="S37" s="174">
        <v>0</v>
      </c>
      <c r="T37" s="106">
        <v>0</v>
      </c>
      <c r="U37" s="106">
        <v>0</v>
      </c>
      <c r="V37" s="176">
        <v>0</v>
      </c>
      <c r="W37" s="90"/>
      <c r="X37" s="134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135"/>
      <c r="FC37" s="90"/>
      <c r="FD37" s="102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S37" s="90"/>
    </row>
    <row r="38" spans="1:253" s="69" customFormat="1" x14ac:dyDescent="0.25">
      <c r="A38" s="300" t="s">
        <v>105</v>
      </c>
      <c r="B38" s="142" t="s">
        <v>94</v>
      </c>
      <c r="C38" s="149">
        <v>8</v>
      </c>
      <c r="D38" s="150">
        <v>8</v>
      </c>
      <c r="E38" s="150">
        <v>6</v>
      </c>
      <c r="F38" s="150">
        <v>2</v>
      </c>
      <c r="G38" s="150">
        <v>0</v>
      </c>
      <c r="H38" s="150">
        <v>0</v>
      </c>
      <c r="I38" s="330">
        <v>606</v>
      </c>
      <c r="J38" s="150"/>
      <c r="K38" s="150"/>
      <c r="L38" s="150">
        <v>14</v>
      </c>
      <c r="M38" s="150">
        <v>8</v>
      </c>
      <c r="N38" s="150">
        <v>8</v>
      </c>
      <c r="O38" s="150">
        <v>0</v>
      </c>
      <c r="P38" s="150">
        <v>8</v>
      </c>
      <c r="Q38" s="150">
        <v>0</v>
      </c>
      <c r="R38" s="173">
        <v>2</v>
      </c>
      <c r="S38" s="174">
        <v>0</v>
      </c>
      <c r="T38" s="106">
        <v>0</v>
      </c>
      <c r="U38" s="106">
        <v>0</v>
      </c>
      <c r="V38" s="176">
        <v>0</v>
      </c>
      <c r="W38" s="90"/>
      <c r="X38" s="134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135"/>
      <c r="FC38" s="90"/>
      <c r="FD38" s="102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S38" s="90"/>
    </row>
    <row r="39" spans="1:253" s="69" customFormat="1" x14ac:dyDescent="0.25">
      <c r="A39" s="299" t="s">
        <v>127</v>
      </c>
      <c r="B39" s="301" t="s">
        <v>128</v>
      </c>
      <c r="C39" s="364">
        <f>SUM(C40:C41)</f>
        <v>31</v>
      </c>
      <c r="D39" s="132">
        <f t="shared" ref="D39:V39" si="5">SUM(D40:D41)</f>
        <v>11</v>
      </c>
      <c r="E39" s="132">
        <f t="shared" si="5"/>
        <v>4</v>
      </c>
      <c r="F39" s="132">
        <f t="shared" si="5"/>
        <v>7</v>
      </c>
      <c r="G39" s="132">
        <f t="shared" si="5"/>
        <v>20</v>
      </c>
      <c r="H39" s="132">
        <f t="shared" si="5"/>
        <v>2</v>
      </c>
      <c r="I39" s="329">
        <f t="shared" si="5"/>
        <v>1320</v>
      </c>
      <c r="J39" s="132">
        <f t="shared" si="5"/>
        <v>41.5</v>
      </c>
      <c r="K39" s="132">
        <f t="shared" si="5"/>
        <v>40.686274509803923</v>
      </c>
      <c r="L39" s="132">
        <f t="shared" si="5"/>
        <v>35</v>
      </c>
      <c r="M39" s="132">
        <f t="shared" si="5"/>
        <v>31</v>
      </c>
      <c r="N39" s="132">
        <f t="shared" si="5"/>
        <v>2</v>
      </c>
      <c r="O39" s="132">
        <f t="shared" si="5"/>
        <v>0</v>
      </c>
      <c r="P39" s="132">
        <f t="shared" si="5"/>
        <v>0</v>
      </c>
      <c r="Q39" s="132">
        <f t="shared" si="5"/>
        <v>2</v>
      </c>
      <c r="R39" s="136">
        <f t="shared" si="5"/>
        <v>6</v>
      </c>
      <c r="S39" s="137">
        <f t="shared" si="5"/>
        <v>1</v>
      </c>
      <c r="T39" s="138">
        <f t="shared" si="5"/>
        <v>0</v>
      </c>
      <c r="U39" s="138">
        <f t="shared" si="5"/>
        <v>1</v>
      </c>
      <c r="V39" s="148">
        <f t="shared" si="5"/>
        <v>0</v>
      </c>
      <c r="W39" s="90"/>
      <c r="X39" s="134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135"/>
      <c r="FC39" s="90"/>
      <c r="FD39" s="102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S39" s="90"/>
    </row>
    <row r="40" spans="1:253" s="69" customFormat="1" x14ac:dyDescent="0.25">
      <c r="A40" s="300" t="s">
        <v>106</v>
      </c>
      <c r="B40" s="142" t="s">
        <v>102</v>
      </c>
      <c r="C40" s="149">
        <f>'U.E. ALZIRA'!C14</f>
        <v>30</v>
      </c>
      <c r="D40" s="150">
        <f>'U.E. ALZIRA'!D14</f>
        <v>10</v>
      </c>
      <c r="E40" s="150">
        <f>'U.E. ALZIRA'!E14</f>
        <v>4</v>
      </c>
      <c r="F40" s="150">
        <f>'U.E. ALZIRA'!F14</f>
        <v>6</v>
      </c>
      <c r="G40" s="150">
        <f>'U.E. ALZIRA'!G14</f>
        <v>20</v>
      </c>
      <c r="H40" s="150">
        <f>'U.E. ALZIRA'!H14</f>
        <v>2</v>
      </c>
      <c r="I40" s="330">
        <f>'U.E. ALZIRA'!I14</f>
        <v>1245</v>
      </c>
      <c r="J40" s="150">
        <f>'U.E. ALZIRA'!J14</f>
        <v>41.5</v>
      </c>
      <c r="K40" s="150">
        <f>'U.E. ALZIRA'!K14</f>
        <v>40.686274509803923</v>
      </c>
      <c r="L40" s="150">
        <f>'U.E. ALZIRA'!L14</f>
        <v>34</v>
      </c>
      <c r="M40" s="150">
        <f>'U.E. ALZIRA'!M14</f>
        <v>30</v>
      </c>
      <c r="N40" s="150">
        <f>'U.E. ALZIRA'!N14</f>
        <v>2</v>
      </c>
      <c r="O40" s="150">
        <f>'U.E. ALZIRA'!O14</f>
        <v>0</v>
      </c>
      <c r="P40" s="150">
        <f>'U.E. ALZIRA'!P14</f>
        <v>0</v>
      </c>
      <c r="Q40" s="150">
        <f>'U.E. ALZIRA'!Q14</f>
        <v>2</v>
      </c>
      <c r="R40" s="173">
        <f>'U.E. ALZIRA'!R14</f>
        <v>6</v>
      </c>
      <c r="S40" s="174">
        <f>'U.E. ALZIRA'!S14</f>
        <v>1</v>
      </c>
      <c r="T40" s="106">
        <f>'U.E. ALZIRA'!T14</f>
        <v>0</v>
      </c>
      <c r="U40" s="106">
        <f>'U.E. ALZIRA'!U14</f>
        <v>1</v>
      </c>
      <c r="V40" s="176">
        <f>'U.E. ALZIRA'!V14</f>
        <v>0</v>
      </c>
      <c r="W40" s="90"/>
      <c r="X40" s="134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135"/>
      <c r="FC40" s="90"/>
      <c r="FD40" s="102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S40" s="90"/>
    </row>
    <row r="41" spans="1:253" s="69" customFormat="1" x14ac:dyDescent="0.25">
      <c r="A41" s="300" t="s">
        <v>106</v>
      </c>
      <c r="B41" s="351" t="s">
        <v>121</v>
      </c>
      <c r="C41" s="78">
        <v>1</v>
      </c>
      <c r="D41" s="150">
        <v>1</v>
      </c>
      <c r="E41" s="150">
        <v>0</v>
      </c>
      <c r="F41" s="150">
        <v>1</v>
      </c>
      <c r="G41" s="150">
        <v>0</v>
      </c>
      <c r="H41" s="150">
        <v>0</v>
      </c>
      <c r="I41" s="330">
        <v>75</v>
      </c>
      <c r="J41" s="150"/>
      <c r="K41" s="150"/>
      <c r="L41" s="150">
        <v>1</v>
      </c>
      <c r="M41" s="150">
        <v>1</v>
      </c>
      <c r="N41" s="150">
        <v>0</v>
      </c>
      <c r="O41" s="150">
        <v>0</v>
      </c>
      <c r="P41" s="150">
        <v>0</v>
      </c>
      <c r="Q41" s="150">
        <v>0</v>
      </c>
      <c r="R41" s="173">
        <v>0</v>
      </c>
      <c r="S41" s="174">
        <v>0</v>
      </c>
      <c r="T41" s="106">
        <v>0</v>
      </c>
      <c r="U41" s="106">
        <v>0</v>
      </c>
      <c r="V41" s="176">
        <v>0</v>
      </c>
      <c r="W41" s="90"/>
      <c r="X41" s="134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135"/>
      <c r="FC41" s="90"/>
      <c r="FD41" s="102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S41" s="90"/>
    </row>
    <row r="42" spans="1:253" s="69" customFormat="1" x14ac:dyDescent="0.25">
      <c r="A42" s="299" t="s">
        <v>86</v>
      </c>
      <c r="B42" s="301" t="s">
        <v>24</v>
      </c>
      <c r="C42" s="144">
        <f>SUM(C43:C47)</f>
        <v>60</v>
      </c>
      <c r="D42" s="132">
        <f t="shared" ref="D42:V42" si="6">SUM(D43:D47)</f>
        <v>55</v>
      </c>
      <c r="E42" s="132">
        <f t="shared" si="6"/>
        <v>43</v>
      </c>
      <c r="F42" s="132">
        <f t="shared" si="6"/>
        <v>12</v>
      </c>
      <c r="G42" s="132">
        <f t="shared" si="6"/>
        <v>5</v>
      </c>
      <c r="H42" s="132">
        <f t="shared" si="6"/>
        <v>2</v>
      </c>
      <c r="I42" s="329">
        <f t="shared" si="6"/>
        <v>4729</v>
      </c>
      <c r="J42" s="132">
        <f t="shared" si="6"/>
        <v>109.74</v>
      </c>
      <c r="K42" s="132">
        <f t="shared" si="6"/>
        <v>96.437908496732035</v>
      </c>
      <c r="L42" s="132">
        <f t="shared" si="6"/>
        <v>77</v>
      </c>
      <c r="M42" s="132">
        <f t="shared" si="6"/>
        <v>62</v>
      </c>
      <c r="N42" s="132">
        <f t="shared" si="6"/>
        <v>14</v>
      </c>
      <c r="O42" s="132">
        <f t="shared" si="6"/>
        <v>1</v>
      </c>
      <c r="P42" s="132">
        <f t="shared" si="6"/>
        <v>11</v>
      </c>
      <c r="Q42" s="132">
        <f t="shared" si="6"/>
        <v>2</v>
      </c>
      <c r="R42" s="136">
        <f t="shared" si="6"/>
        <v>16</v>
      </c>
      <c r="S42" s="137">
        <f t="shared" si="6"/>
        <v>0</v>
      </c>
      <c r="T42" s="138">
        <f t="shared" si="6"/>
        <v>0</v>
      </c>
      <c r="U42" s="138">
        <f t="shared" si="6"/>
        <v>0</v>
      </c>
      <c r="V42" s="148">
        <f t="shared" si="6"/>
        <v>2</v>
      </c>
      <c r="W42" s="90" t="s">
        <v>25</v>
      </c>
      <c r="X42" s="134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135"/>
      <c r="FC42" s="90"/>
      <c r="FD42" s="102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S42" s="90"/>
    </row>
    <row r="43" spans="1:253" s="69" customFormat="1" x14ac:dyDescent="0.25">
      <c r="A43" s="300" t="s">
        <v>96</v>
      </c>
      <c r="B43" s="142" t="s">
        <v>102</v>
      </c>
      <c r="C43" s="149">
        <f>'U.E. ALZIRA'!C15</f>
        <v>25</v>
      </c>
      <c r="D43" s="150">
        <f>'U.E. ALZIRA'!D15</f>
        <v>20</v>
      </c>
      <c r="E43" s="150">
        <f>'U.E. ALZIRA'!E15</f>
        <v>11</v>
      </c>
      <c r="F43" s="150">
        <f>'U.E. ALZIRA'!F15</f>
        <v>9</v>
      </c>
      <c r="G43" s="150">
        <f>'U.E. ALZIRA'!G15</f>
        <v>5</v>
      </c>
      <c r="H43" s="150">
        <f>'U.E. ALZIRA'!H15</f>
        <v>1</v>
      </c>
      <c r="I43" s="330">
        <f>'U.E. ALZIRA'!I15</f>
        <v>1706</v>
      </c>
      <c r="J43" s="150">
        <f>'U.E. ALZIRA'!J15</f>
        <v>68.239999999999995</v>
      </c>
      <c r="K43" s="150">
        <f>'U.E. ALZIRA'!K15</f>
        <v>55.751633986928105</v>
      </c>
      <c r="L43" s="150">
        <f>'U.E. ALZIRA'!L15</f>
        <v>34</v>
      </c>
      <c r="M43" s="150">
        <f>'U.E. ALZIRA'!M15</f>
        <v>26</v>
      </c>
      <c r="N43" s="150">
        <f>'U.E. ALZIRA'!N15</f>
        <v>5</v>
      </c>
      <c r="O43" s="150">
        <f>'U.E. ALZIRA'!O15</f>
        <v>1</v>
      </c>
      <c r="P43" s="150">
        <f>'U.E. ALZIRA'!P15</f>
        <v>3</v>
      </c>
      <c r="Q43" s="150">
        <f>'U.E. ALZIRA'!Q15</f>
        <v>1</v>
      </c>
      <c r="R43" s="173">
        <f>'U.E. ALZIRA'!R15</f>
        <v>7</v>
      </c>
      <c r="S43" s="174">
        <f>'U.E. ALZIRA'!S15</f>
        <v>0</v>
      </c>
      <c r="T43" s="106">
        <f>'U.E. ALZIRA'!T15</f>
        <v>0</v>
      </c>
      <c r="U43" s="106">
        <f>'U.E. ALZIRA'!U15</f>
        <v>0</v>
      </c>
      <c r="V43" s="176">
        <f>'U.E. ALZIRA'!V15</f>
        <v>1</v>
      </c>
      <c r="W43" s="90"/>
      <c r="X43" s="134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135"/>
      <c r="FC43" s="90"/>
      <c r="FD43" s="102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S43" s="90"/>
    </row>
    <row r="44" spans="1:253" s="69" customFormat="1" x14ac:dyDescent="0.25">
      <c r="A44" s="300" t="s">
        <v>96</v>
      </c>
      <c r="B44" s="351" t="s">
        <v>121</v>
      </c>
      <c r="C44" s="149">
        <v>1</v>
      </c>
      <c r="D44" s="150">
        <v>1</v>
      </c>
      <c r="E44" s="150">
        <v>1</v>
      </c>
      <c r="F44" s="150">
        <v>0</v>
      </c>
      <c r="G44" s="150">
        <v>0</v>
      </c>
      <c r="H44" s="150">
        <v>0</v>
      </c>
      <c r="I44" s="330">
        <v>90</v>
      </c>
      <c r="J44" s="150"/>
      <c r="K44" s="150"/>
      <c r="L44" s="150">
        <v>1</v>
      </c>
      <c r="M44" s="150">
        <v>1</v>
      </c>
      <c r="N44" s="150">
        <v>0</v>
      </c>
      <c r="O44" s="150">
        <v>0</v>
      </c>
      <c r="P44" s="150">
        <v>0</v>
      </c>
      <c r="Q44" s="150">
        <v>0</v>
      </c>
      <c r="R44" s="173">
        <v>0</v>
      </c>
      <c r="S44" s="174">
        <v>0</v>
      </c>
      <c r="T44" s="106">
        <v>0</v>
      </c>
      <c r="U44" s="106">
        <v>0</v>
      </c>
      <c r="V44" s="176">
        <v>0</v>
      </c>
      <c r="W44" s="90"/>
      <c r="X44" s="134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135"/>
      <c r="FC44" s="90"/>
      <c r="FD44" s="102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S44" s="90"/>
    </row>
    <row r="45" spans="1:253" s="69" customFormat="1" x14ac:dyDescent="0.25">
      <c r="A45" s="300" t="s">
        <v>96</v>
      </c>
      <c r="B45" s="142" t="s">
        <v>94</v>
      </c>
      <c r="C45" s="149">
        <v>16</v>
      </c>
      <c r="D45" s="150">
        <v>16</v>
      </c>
      <c r="E45" s="150">
        <v>15</v>
      </c>
      <c r="F45" s="150">
        <v>1</v>
      </c>
      <c r="G45" s="150">
        <v>0</v>
      </c>
      <c r="H45" s="150">
        <v>1</v>
      </c>
      <c r="I45" s="330">
        <v>1425</v>
      </c>
      <c r="J45" s="150">
        <f>'U.E. ALZIRA'!J14</f>
        <v>41.5</v>
      </c>
      <c r="K45" s="150">
        <f>'U.E. ALZIRA'!K14</f>
        <v>40.686274509803923</v>
      </c>
      <c r="L45" s="150">
        <v>24</v>
      </c>
      <c r="M45" s="150">
        <v>17</v>
      </c>
      <c r="N45" s="150">
        <v>9</v>
      </c>
      <c r="O45" s="150">
        <v>0</v>
      </c>
      <c r="P45" s="150">
        <v>8</v>
      </c>
      <c r="Q45" s="150">
        <v>1</v>
      </c>
      <c r="R45" s="173">
        <v>5</v>
      </c>
      <c r="S45" s="174">
        <v>0</v>
      </c>
      <c r="T45" s="106">
        <v>0</v>
      </c>
      <c r="U45" s="106">
        <v>0</v>
      </c>
      <c r="V45" s="176">
        <v>1</v>
      </c>
      <c r="W45" s="90"/>
      <c r="X45" s="134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135"/>
      <c r="FC45" s="90"/>
      <c r="FD45" s="102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S45" s="90"/>
    </row>
    <row r="46" spans="1:253" s="69" customFormat="1" x14ac:dyDescent="0.25">
      <c r="A46" s="300" t="s">
        <v>96</v>
      </c>
      <c r="B46" s="351" t="s">
        <v>95</v>
      </c>
      <c r="C46" s="149">
        <v>2</v>
      </c>
      <c r="D46" s="150">
        <v>2</v>
      </c>
      <c r="E46" s="150">
        <v>1</v>
      </c>
      <c r="F46" s="150">
        <v>1</v>
      </c>
      <c r="G46" s="150">
        <v>0</v>
      </c>
      <c r="H46" s="150">
        <v>0</v>
      </c>
      <c r="I46" s="330">
        <v>84</v>
      </c>
      <c r="J46" s="150"/>
      <c r="K46" s="150"/>
      <c r="L46" s="150">
        <v>2</v>
      </c>
      <c r="M46" s="150">
        <v>2</v>
      </c>
      <c r="N46" s="150">
        <v>0</v>
      </c>
      <c r="O46" s="150">
        <v>0</v>
      </c>
      <c r="P46" s="150">
        <v>0</v>
      </c>
      <c r="Q46" s="150">
        <v>0</v>
      </c>
      <c r="R46" s="173">
        <v>0</v>
      </c>
      <c r="S46" s="174">
        <v>0</v>
      </c>
      <c r="T46" s="106">
        <v>0</v>
      </c>
      <c r="U46" s="106">
        <v>0</v>
      </c>
      <c r="V46" s="176">
        <v>0</v>
      </c>
      <c r="W46" s="90"/>
      <c r="X46" s="134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135"/>
      <c r="FC46" s="90"/>
      <c r="FD46" s="102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S46" s="90"/>
    </row>
    <row r="47" spans="1:253" s="69" customFormat="1" x14ac:dyDescent="0.25">
      <c r="A47" s="300" t="s">
        <v>96</v>
      </c>
      <c r="B47" s="142" t="s">
        <v>77</v>
      </c>
      <c r="C47" s="149">
        <v>16</v>
      </c>
      <c r="D47" s="150">
        <v>16</v>
      </c>
      <c r="E47" s="150">
        <v>15</v>
      </c>
      <c r="F47" s="150">
        <v>1</v>
      </c>
      <c r="G47" s="150">
        <v>0</v>
      </c>
      <c r="H47" s="150">
        <v>0</v>
      </c>
      <c r="I47" s="330">
        <v>1424</v>
      </c>
      <c r="J47" s="150"/>
      <c r="K47" s="150"/>
      <c r="L47" s="150">
        <v>16</v>
      </c>
      <c r="M47" s="150">
        <v>16</v>
      </c>
      <c r="N47" s="150">
        <v>0</v>
      </c>
      <c r="O47" s="150">
        <v>0</v>
      </c>
      <c r="P47" s="150">
        <v>0</v>
      </c>
      <c r="Q47" s="150">
        <v>0</v>
      </c>
      <c r="R47" s="173">
        <v>4</v>
      </c>
      <c r="S47" s="174">
        <v>0</v>
      </c>
      <c r="T47" s="106">
        <v>0</v>
      </c>
      <c r="U47" s="106">
        <v>0</v>
      </c>
      <c r="V47" s="176">
        <v>0</v>
      </c>
      <c r="W47" s="90"/>
      <c r="X47" s="134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135"/>
      <c r="FC47" s="90"/>
      <c r="FD47" s="102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S47" s="90"/>
    </row>
    <row r="48" spans="1:253" s="69" customFormat="1" x14ac:dyDescent="0.25">
      <c r="A48" s="321" t="s">
        <v>87</v>
      </c>
      <c r="B48" s="301" t="s">
        <v>24</v>
      </c>
      <c r="C48" s="144">
        <f>SUM(C49:C51)</f>
        <v>48</v>
      </c>
      <c r="D48" s="132">
        <f t="shared" ref="D48:V48" si="7">SUM(D49:D51)</f>
        <v>44</v>
      </c>
      <c r="E48" s="132">
        <f t="shared" si="7"/>
        <v>39</v>
      </c>
      <c r="F48" s="132">
        <f t="shared" si="7"/>
        <v>5</v>
      </c>
      <c r="G48" s="132">
        <f t="shared" si="7"/>
        <v>4</v>
      </c>
      <c r="H48" s="132">
        <f t="shared" si="7"/>
        <v>1</v>
      </c>
      <c r="I48" s="329">
        <f t="shared" si="7"/>
        <v>3914</v>
      </c>
      <c r="J48" s="132">
        <f t="shared" si="7"/>
        <v>83.774193548387103</v>
      </c>
      <c r="K48" s="132">
        <f t="shared" si="7"/>
        <v>84.869281045751634</v>
      </c>
      <c r="L48" s="132">
        <f t="shared" si="7"/>
        <v>58</v>
      </c>
      <c r="M48" s="132">
        <f t="shared" si="7"/>
        <v>55</v>
      </c>
      <c r="N48" s="132">
        <f t="shared" si="7"/>
        <v>3</v>
      </c>
      <c r="O48" s="132">
        <f t="shared" si="7"/>
        <v>0</v>
      </c>
      <c r="P48" s="132">
        <f t="shared" si="7"/>
        <v>2</v>
      </c>
      <c r="Q48" s="132">
        <f t="shared" si="7"/>
        <v>1</v>
      </c>
      <c r="R48" s="136">
        <f t="shared" si="7"/>
        <v>6</v>
      </c>
      <c r="S48" s="137">
        <f t="shared" si="7"/>
        <v>0</v>
      </c>
      <c r="T48" s="138">
        <f t="shared" si="7"/>
        <v>0</v>
      </c>
      <c r="U48" s="138">
        <f t="shared" si="7"/>
        <v>0</v>
      </c>
      <c r="V48" s="148">
        <f t="shared" si="7"/>
        <v>3</v>
      </c>
      <c r="W48" s="90" t="s">
        <v>101</v>
      </c>
      <c r="X48" s="134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135"/>
      <c r="FC48" s="90"/>
      <c r="FD48" s="102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140"/>
      <c r="HP48" s="14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S48" s="90"/>
    </row>
    <row r="49" spans="1:253" s="69" customFormat="1" x14ac:dyDescent="0.25">
      <c r="A49" s="300" t="s">
        <v>107</v>
      </c>
      <c r="B49" s="142" t="s">
        <v>102</v>
      </c>
      <c r="C49" s="149">
        <f>'U.E. ALZIRA'!C16</f>
        <v>31</v>
      </c>
      <c r="D49" s="150">
        <f>'U.E. ALZIRA'!D16</f>
        <v>29</v>
      </c>
      <c r="E49" s="150">
        <f>'U.E. ALZIRA'!E16</f>
        <v>26</v>
      </c>
      <c r="F49" s="150">
        <f>'U.E. ALZIRA'!F16</f>
        <v>3</v>
      </c>
      <c r="G49" s="150">
        <f>'U.E. ALZIRA'!G16</f>
        <v>2</v>
      </c>
      <c r="H49" s="150">
        <f>'U.E. ALZIRA'!H16</f>
        <v>1</v>
      </c>
      <c r="I49" s="330">
        <f>'U.E. ALZIRA'!I16</f>
        <v>2597</v>
      </c>
      <c r="J49" s="150">
        <f>'U.E. ALZIRA'!J16</f>
        <v>83.774193548387103</v>
      </c>
      <c r="K49" s="150">
        <f>'U.E. ALZIRA'!K16</f>
        <v>84.869281045751634</v>
      </c>
      <c r="L49" s="150">
        <f>'U.E. ALZIRA'!L16</f>
        <v>34</v>
      </c>
      <c r="M49" s="150">
        <f>'U.E. ALZIRA'!M16</f>
        <v>32</v>
      </c>
      <c r="N49" s="150">
        <f>'U.E. ALZIRA'!N16</f>
        <v>2</v>
      </c>
      <c r="O49" s="150">
        <f>'U.E. ALZIRA'!O16</f>
        <v>0</v>
      </c>
      <c r="P49" s="150">
        <f>'U.E. ALZIRA'!P16</f>
        <v>1</v>
      </c>
      <c r="Q49" s="150">
        <f>'U.E. ALZIRA'!Q16</f>
        <v>1</v>
      </c>
      <c r="R49" s="173">
        <f>'U.E. ALZIRA'!R16</f>
        <v>3</v>
      </c>
      <c r="S49" s="174">
        <f>'U.E. ALZIRA'!S16</f>
        <v>0</v>
      </c>
      <c r="T49" s="106">
        <f>'U.E. ALZIRA'!T16</f>
        <v>0</v>
      </c>
      <c r="U49" s="106">
        <f>'U.E. ALZIRA'!U16</f>
        <v>0</v>
      </c>
      <c r="V49" s="176">
        <f>'U.E. ALZIRA'!V16</f>
        <v>2</v>
      </c>
      <c r="W49" s="90"/>
      <c r="X49" s="134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135"/>
      <c r="FC49" s="90"/>
      <c r="FD49" s="102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S49" s="90"/>
    </row>
    <row r="50" spans="1:253" s="69" customFormat="1" x14ac:dyDescent="0.25">
      <c r="A50" s="300" t="s">
        <v>107</v>
      </c>
      <c r="B50" s="351" t="s">
        <v>121</v>
      </c>
      <c r="C50" s="149">
        <v>1</v>
      </c>
      <c r="D50" s="150">
        <v>1</v>
      </c>
      <c r="E50" s="150">
        <v>1</v>
      </c>
      <c r="F50" s="150">
        <v>0</v>
      </c>
      <c r="G50" s="150">
        <v>0</v>
      </c>
      <c r="H50" s="150">
        <v>0</v>
      </c>
      <c r="I50" s="330">
        <v>90</v>
      </c>
      <c r="J50" s="150"/>
      <c r="K50" s="150"/>
      <c r="L50" s="150">
        <v>1</v>
      </c>
      <c r="M50" s="150">
        <v>1</v>
      </c>
      <c r="N50" s="150">
        <v>0</v>
      </c>
      <c r="O50" s="150">
        <v>0</v>
      </c>
      <c r="P50" s="150">
        <v>0</v>
      </c>
      <c r="Q50" s="150">
        <v>0</v>
      </c>
      <c r="R50" s="173">
        <v>0</v>
      </c>
      <c r="S50" s="174">
        <v>0</v>
      </c>
      <c r="T50" s="106">
        <v>0</v>
      </c>
      <c r="U50" s="106">
        <v>0</v>
      </c>
      <c r="V50" s="176">
        <v>0</v>
      </c>
      <c r="W50" s="90"/>
      <c r="X50" s="134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135"/>
      <c r="FC50" s="90"/>
      <c r="FD50" s="102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S50" s="90"/>
    </row>
    <row r="51" spans="1:253" s="69" customFormat="1" x14ac:dyDescent="0.25">
      <c r="A51" s="300" t="s">
        <v>107</v>
      </c>
      <c r="B51" s="142" t="s">
        <v>94</v>
      </c>
      <c r="C51" s="149">
        <v>16</v>
      </c>
      <c r="D51" s="150">
        <v>14</v>
      </c>
      <c r="E51" s="150">
        <v>12</v>
      </c>
      <c r="F51" s="150">
        <v>2</v>
      </c>
      <c r="G51" s="150">
        <v>2</v>
      </c>
      <c r="H51" s="150">
        <v>0</v>
      </c>
      <c r="I51" s="330">
        <v>1227</v>
      </c>
      <c r="J51" s="150"/>
      <c r="K51" s="150"/>
      <c r="L51" s="150">
        <v>23</v>
      </c>
      <c r="M51" s="150">
        <v>22</v>
      </c>
      <c r="N51" s="150">
        <v>1</v>
      </c>
      <c r="O51" s="150">
        <v>0</v>
      </c>
      <c r="P51" s="150">
        <v>1</v>
      </c>
      <c r="Q51" s="150">
        <v>0</v>
      </c>
      <c r="R51" s="173">
        <v>3</v>
      </c>
      <c r="S51" s="174">
        <v>0</v>
      </c>
      <c r="T51" s="106">
        <v>0</v>
      </c>
      <c r="U51" s="106">
        <v>0</v>
      </c>
      <c r="V51" s="176">
        <v>1</v>
      </c>
      <c r="W51" s="90"/>
      <c r="X51" s="134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135"/>
      <c r="FC51" s="90"/>
      <c r="FD51" s="102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S51" s="90"/>
    </row>
    <row r="52" spans="1:253" s="69" customFormat="1" x14ac:dyDescent="0.25">
      <c r="A52" s="299" t="s">
        <v>89</v>
      </c>
      <c r="B52" s="301" t="s">
        <v>83</v>
      </c>
      <c r="C52" s="144" t="e">
        <f>SUM(C53:C56)</f>
        <v>#REF!</v>
      </c>
      <c r="D52" s="132" t="e">
        <f t="shared" ref="D52:V52" si="8">SUM(D53:D56)</f>
        <v>#REF!</v>
      </c>
      <c r="E52" s="132" t="e">
        <f t="shared" si="8"/>
        <v>#REF!</v>
      </c>
      <c r="F52" s="132" t="e">
        <f t="shared" si="8"/>
        <v>#REF!</v>
      </c>
      <c r="G52" s="132" t="e">
        <f t="shared" si="8"/>
        <v>#REF!</v>
      </c>
      <c r="H52" s="132" t="e">
        <f t="shared" si="8"/>
        <v>#REF!</v>
      </c>
      <c r="I52" s="329" t="e">
        <f t="shared" si="8"/>
        <v>#REF!</v>
      </c>
      <c r="J52" s="132" t="e">
        <f t="shared" si="8"/>
        <v>#REF!</v>
      </c>
      <c r="K52" s="132" t="e">
        <f t="shared" si="8"/>
        <v>#REF!</v>
      </c>
      <c r="L52" s="132" t="e">
        <f t="shared" si="8"/>
        <v>#REF!</v>
      </c>
      <c r="M52" s="132" t="e">
        <f t="shared" si="8"/>
        <v>#REF!</v>
      </c>
      <c r="N52" s="132" t="e">
        <f t="shared" si="8"/>
        <v>#REF!</v>
      </c>
      <c r="O52" s="132" t="e">
        <f t="shared" si="8"/>
        <v>#REF!</v>
      </c>
      <c r="P52" s="132" t="e">
        <f t="shared" si="8"/>
        <v>#REF!</v>
      </c>
      <c r="Q52" s="132" t="e">
        <f t="shared" si="8"/>
        <v>#REF!</v>
      </c>
      <c r="R52" s="136" t="e">
        <f t="shared" si="8"/>
        <v>#REF!</v>
      </c>
      <c r="S52" s="137" t="e">
        <f t="shared" si="8"/>
        <v>#REF!</v>
      </c>
      <c r="T52" s="138" t="e">
        <f t="shared" si="8"/>
        <v>#REF!</v>
      </c>
      <c r="U52" s="138" t="e">
        <f t="shared" si="8"/>
        <v>#REF!</v>
      </c>
      <c r="V52" s="148" t="e">
        <f t="shared" si="8"/>
        <v>#REF!</v>
      </c>
      <c r="W52" s="90" t="s">
        <v>101</v>
      </c>
      <c r="X52" s="111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135"/>
      <c r="FC52" s="90"/>
      <c r="FD52" s="102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S52" s="90"/>
    </row>
    <row r="53" spans="1:253" s="69" customFormat="1" x14ac:dyDescent="0.25">
      <c r="A53" s="300" t="s">
        <v>99</v>
      </c>
      <c r="B53" s="142" t="s">
        <v>102</v>
      </c>
      <c r="C53" s="149" t="e">
        <f>'U.E. ALZIRA'!#REF!</f>
        <v>#REF!</v>
      </c>
      <c r="D53" s="150" t="e">
        <f>'U.E. ALZIRA'!#REF!</f>
        <v>#REF!</v>
      </c>
      <c r="E53" s="150" t="e">
        <f>'U.E. ALZIRA'!#REF!</f>
        <v>#REF!</v>
      </c>
      <c r="F53" s="150" t="e">
        <f>'U.E. ALZIRA'!#REF!</f>
        <v>#REF!</v>
      </c>
      <c r="G53" s="150" t="e">
        <f>'U.E. ALZIRA'!#REF!</f>
        <v>#REF!</v>
      </c>
      <c r="H53" s="150" t="e">
        <f>'U.E. ALZIRA'!#REF!</f>
        <v>#REF!</v>
      </c>
      <c r="I53" s="330" t="e">
        <f>'U.E. ALZIRA'!#REF!</f>
        <v>#REF!</v>
      </c>
      <c r="J53" s="150" t="e">
        <f>'U.E. ALZIRA'!#REF!</f>
        <v>#REF!</v>
      </c>
      <c r="K53" s="150" t="e">
        <f>'U.E. ALZIRA'!#REF!</f>
        <v>#REF!</v>
      </c>
      <c r="L53" s="150" t="e">
        <f>'U.E. ALZIRA'!#REF!</f>
        <v>#REF!</v>
      </c>
      <c r="M53" s="150" t="e">
        <f>'U.E. ALZIRA'!#REF!</f>
        <v>#REF!</v>
      </c>
      <c r="N53" s="150" t="e">
        <f>'U.E. ALZIRA'!#REF!</f>
        <v>#REF!</v>
      </c>
      <c r="O53" s="150" t="e">
        <f>'U.E. ALZIRA'!#REF!</f>
        <v>#REF!</v>
      </c>
      <c r="P53" s="150" t="e">
        <f>'U.E. ALZIRA'!#REF!</f>
        <v>#REF!</v>
      </c>
      <c r="Q53" s="150" t="e">
        <f>'U.E. ALZIRA'!#REF!</f>
        <v>#REF!</v>
      </c>
      <c r="R53" s="173" t="e">
        <f>'U.E. ALZIRA'!#REF!</f>
        <v>#REF!</v>
      </c>
      <c r="S53" s="174" t="e">
        <f>'U.E. ALZIRA'!#REF!</f>
        <v>#REF!</v>
      </c>
      <c r="T53" s="106" t="e">
        <f>'U.E. ALZIRA'!#REF!</f>
        <v>#REF!</v>
      </c>
      <c r="U53" s="106" t="e">
        <f>'U.E. ALZIRA'!#REF!</f>
        <v>#REF!</v>
      </c>
      <c r="V53" s="176" t="e">
        <f>'U.E. ALZIRA'!#REF!</f>
        <v>#REF!</v>
      </c>
      <c r="W53" s="90"/>
      <c r="X53" s="134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135"/>
      <c r="FC53" s="90"/>
      <c r="FD53" s="102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S53" s="90"/>
    </row>
    <row r="54" spans="1:253" s="69" customFormat="1" x14ac:dyDescent="0.25">
      <c r="A54" s="300" t="s">
        <v>99</v>
      </c>
      <c r="B54" s="351" t="s">
        <v>121</v>
      </c>
      <c r="C54" s="149">
        <v>1</v>
      </c>
      <c r="D54" s="150">
        <v>1</v>
      </c>
      <c r="E54" s="150">
        <v>1</v>
      </c>
      <c r="F54" s="150">
        <v>0</v>
      </c>
      <c r="G54" s="150">
        <v>0</v>
      </c>
      <c r="H54" s="150">
        <v>0</v>
      </c>
      <c r="I54" s="330">
        <v>90</v>
      </c>
      <c r="J54" s="150"/>
      <c r="K54" s="150"/>
      <c r="L54" s="150">
        <v>1</v>
      </c>
      <c r="M54" s="150">
        <v>1</v>
      </c>
      <c r="N54" s="150">
        <v>0</v>
      </c>
      <c r="O54" s="150">
        <v>0</v>
      </c>
      <c r="P54" s="150">
        <v>0</v>
      </c>
      <c r="Q54" s="150">
        <v>0</v>
      </c>
      <c r="R54" s="173">
        <v>0</v>
      </c>
      <c r="S54" s="174">
        <v>0</v>
      </c>
      <c r="T54" s="106">
        <v>0</v>
      </c>
      <c r="U54" s="106">
        <v>0</v>
      </c>
      <c r="V54" s="176">
        <v>0</v>
      </c>
      <c r="W54" s="90"/>
      <c r="X54" s="134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135"/>
      <c r="FC54" s="90"/>
      <c r="FD54" s="102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S54" s="90"/>
    </row>
    <row r="55" spans="1:253" s="69" customFormat="1" x14ac:dyDescent="0.25">
      <c r="A55" s="300" t="s">
        <v>99</v>
      </c>
      <c r="B55" s="142" t="s">
        <v>94</v>
      </c>
      <c r="C55" s="149">
        <v>25</v>
      </c>
      <c r="D55" s="150">
        <v>25</v>
      </c>
      <c r="E55" s="150">
        <v>22</v>
      </c>
      <c r="F55" s="150">
        <v>2</v>
      </c>
      <c r="G55" s="150">
        <v>0</v>
      </c>
      <c r="H55" s="150">
        <v>1</v>
      </c>
      <c r="I55" s="330">
        <v>2141</v>
      </c>
      <c r="J55" s="150"/>
      <c r="K55" s="150"/>
      <c r="L55" s="150">
        <v>26</v>
      </c>
      <c r="M55" s="150">
        <v>25</v>
      </c>
      <c r="N55" s="150">
        <v>1</v>
      </c>
      <c r="O55" s="150">
        <v>0</v>
      </c>
      <c r="P55" s="150">
        <v>0</v>
      </c>
      <c r="Q55" s="150">
        <v>1</v>
      </c>
      <c r="R55" s="173">
        <v>4</v>
      </c>
      <c r="S55" s="174">
        <v>1</v>
      </c>
      <c r="T55" s="106">
        <v>0</v>
      </c>
      <c r="U55" s="106">
        <v>1</v>
      </c>
      <c r="V55" s="176">
        <v>2</v>
      </c>
      <c r="W55" s="90"/>
      <c r="X55" s="134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135"/>
      <c r="FC55" s="90"/>
      <c r="FD55" s="102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S55" s="90"/>
    </row>
    <row r="56" spans="1:253" s="69" customFormat="1" x14ac:dyDescent="0.25">
      <c r="A56" s="345" t="s">
        <v>99</v>
      </c>
      <c r="B56" s="351" t="s">
        <v>95</v>
      </c>
      <c r="C56" s="149">
        <v>1</v>
      </c>
      <c r="D56" s="150">
        <v>1</v>
      </c>
      <c r="E56" s="150">
        <v>1</v>
      </c>
      <c r="F56" s="150">
        <v>0</v>
      </c>
      <c r="G56" s="150">
        <v>0</v>
      </c>
      <c r="H56" s="150">
        <v>0</v>
      </c>
      <c r="I56" s="330">
        <v>45</v>
      </c>
      <c r="J56" s="150"/>
      <c r="K56" s="150"/>
      <c r="L56" s="150">
        <v>2</v>
      </c>
      <c r="M56" s="150">
        <v>1</v>
      </c>
      <c r="N56" s="150">
        <v>1</v>
      </c>
      <c r="O56" s="150">
        <v>1</v>
      </c>
      <c r="P56" s="150">
        <v>0</v>
      </c>
      <c r="Q56" s="150">
        <v>0</v>
      </c>
      <c r="R56" s="173">
        <v>0</v>
      </c>
      <c r="S56" s="174">
        <v>0</v>
      </c>
      <c r="T56" s="106">
        <v>0</v>
      </c>
      <c r="U56" s="106">
        <v>0</v>
      </c>
      <c r="V56" s="176">
        <v>0</v>
      </c>
      <c r="W56" s="90"/>
      <c r="X56" s="134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135"/>
      <c r="FC56" s="90"/>
      <c r="FD56" s="102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S56" s="90"/>
    </row>
    <row r="57" spans="1:253" s="69" customFormat="1" x14ac:dyDescent="0.25">
      <c r="A57" s="321" t="s">
        <v>148</v>
      </c>
      <c r="B57" s="352" t="str">
        <f>'U.E. ALZIRA'!B15</f>
        <v>Lat. Izq.</v>
      </c>
      <c r="C57" s="364">
        <v>1</v>
      </c>
      <c r="D57" s="366">
        <v>0</v>
      </c>
      <c r="E57" s="366">
        <v>0</v>
      </c>
      <c r="F57" s="366">
        <v>0</v>
      </c>
      <c r="G57" s="366">
        <v>1</v>
      </c>
      <c r="H57" s="366">
        <v>0</v>
      </c>
      <c r="I57" s="367">
        <v>1</v>
      </c>
      <c r="J57" s="366" t="e">
        <f t="shared" ref="J57:V57" si="9">SUM(J58:J59)</f>
        <v>#REF!</v>
      </c>
      <c r="K57" s="366" t="e">
        <f t="shared" si="9"/>
        <v>#REF!</v>
      </c>
      <c r="L57" s="366"/>
      <c r="M57" s="366">
        <v>5</v>
      </c>
      <c r="N57" s="366"/>
      <c r="O57" s="366"/>
      <c r="P57" s="366"/>
      <c r="Q57" s="366"/>
      <c r="R57" s="368">
        <v>0</v>
      </c>
      <c r="S57" s="369">
        <v>0</v>
      </c>
      <c r="T57" s="370">
        <v>0</v>
      </c>
      <c r="U57" s="370">
        <v>0</v>
      </c>
      <c r="V57" s="371" t="e">
        <f t="shared" si="9"/>
        <v>#REF!</v>
      </c>
      <c r="W57" s="90"/>
      <c r="X57" s="134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135"/>
      <c r="FC57" s="90"/>
      <c r="FD57" s="102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140"/>
      <c r="HP57" s="14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S57" s="90"/>
    </row>
    <row r="58" spans="1:253" s="69" customFormat="1" x14ac:dyDescent="0.25">
      <c r="A58" s="321" t="s">
        <v>149</v>
      </c>
      <c r="B58" s="352" t="s">
        <v>24</v>
      </c>
      <c r="C58" s="364" t="e">
        <f>'U.E. ALZIRA'!#REF!</f>
        <v>#REF!</v>
      </c>
      <c r="D58" s="366" t="e">
        <f>'U.E. ALZIRA'!#REF!</f>
        <v>#REF!</v>
      </c>
      <c r="E58" s="366" t="e">
        <f>'U.E. ALZIRA'!#REF!</f>
        <v>#REF!</v>
      </c>
      <c r="F58" s="366" t="e">
        <f>'U.E. ALZIRA'!#REF!</f>
        <v>#REF!</v>
      </c>
      <c r="G58" s="366" t="e">
        <f>'U.E. ALZIRA'!#REF!</f>
        <v>#REF!</v>
      </c>
      <c r="H58" s="366" t="e">
        <f>'U.E. ALZIRA'!#REF!</f>
        <v>#REF!</v>
      </c>
      <c r="I58" s="366" t="e">
        <f>'U.E. ALZIRA'!#REF!</f>
        <v>#REF!</v>
      </c>
      <c r="J58" s="366" t="e">
        <f>'U.E. ALZIRA'!#REF!</f>
        <v>#REF!</v>
      </c>
      <c r="K58" s="366" t="e">
        <f>'U.E. ALZIRA'!#REF!</f>
        <v>#REF!</v>
      </c>
      <c r="L58" s="366" t="e">
        <f>'U.E. ALZIRA'!#REF!</f>
        <v>#REF!</v>
      </c>
      <c r="M58" s="366" t="e">
        <f>'U.E. ALZIRA'!#REF!</f>
        <v>#REF!</v>
      </c>
      <c r="N58" s="366" t="e">
        <f>'U.E. ALZIRA'!#REF!</f>
        <v>#REF!</v>
      </c>
      <c r="O58" s="366" t="e">
        <f>'U.E. ALZIRA'!#REF!</f>
        <v>#REF!</v>
      </c>
      <c r="P58" s="366" t="e">
        <f>'U.E. ALZIRA'!#REF!</f>
        <v>#REF!</v>
      </c>
      <c r="Q58" s="366" t="e">
        <f>'U.E. ALZIRA'!#REF!</f>
        <v>#REF!</v>
      </c>
      <c r="R58" s="368" t="e">
        <f>'U.E. ALZIRA'!#REF!</f>
        <v>#REF!</v>
      </c>
      <c r="S58" s="369" t="e">
        <f>'U.E. ALZIRA'!#REF!</f>
        <v>#REF!</v>
      </c>
      <c r="T58" s="370" t="e">
        <f>'U.E. ALZIRA'!#REF!</f>
        <v>#REF!</v>
      </c>
      <c r="U58" s="370" t="e">
        <f>'U.E. ALZIRA'!#REF!</f>
        <v>#REF!</v>
      </c>
      <c r="V58" s="371" t="e">
        <f>'U.E. ALZIRA'!#REF!</f>
        <v>#REF!</v>
      </c>
      <c r="W58" s="90"/>
      <c r="X58" s="134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135"/>
      <c r="FC58" s="90"/>
      <c r="FD58" s="102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140"/>
      <c r="HP58" s="14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S58" s="90"/>
    </row>
    <row r="59" spans="1:253" s="69" customFormat="1" x14ac:dyDescent="0.25">
      <c r="A59" s="321" t="s">
        <v>150</v>
      </c>
      <c r="B59" s="352" t="s">
        <v>24</v>
      </c>
      <c r="C59" s="364" t="e">
        <f>SUM(C60:C61)</f>
        <v>#REF!</v>
      </c>
      <c r="D59" s="366" t="e">
        <f t="shared" ref="D59:V59" si="10">SUM(D60:D61)</f>
        <v>#REF!</v>
      </c>
      <c r="E59" s="366" t="e">
        <f t="shared" si="10"/>
        <v>#REF!</v>
      </c>
      <c r="F59" s="366" t="e">
        <f t="shared" si="10"/>
        <v>#REF!</v>
      </c>
      <c r="G59" s="366" t="e">
        <f t="shared" si="10"/>
        <v>#REF!</v>
      </c>
      <c r="H59" s="366" t="e">
        <f t="shared" si="10"/>
        <v>#REF!</v>
      </c>
      <c r="I59" s="366" t="e">
        <f t="shared" si="10"/>
        <v>#REF!</v>
      </c>
      <c r="J59" s="366" t="e">
        <f t="shared" si="10"/>
        <v>#REF!</v>
      </c>
      <c r="K59" s="366" t="e">
        <f t="shared" si="10"/>
        <v>#REF!</v>
      </c>
      <c r="L59" s="366" t="e">
        <f t="shared" si="10"/>
        <v>#REF!</v>
      </c>
      <c r="M59" s="366" t="e">
        <f t="shared" si="10"/>
        <v>#REF!</v>
      </c>
      <c r="N59" s="366" t="e">
        <f t="shared" si="10"/>
        <v>#REF!</v>
      </c>
      <c r="O59" s="366" t="e">
        <f t="shared" si="10"/>
        <v>#REF!</v>
      </c>
      <c r="P59" s="366" t="e">
        <f t="shared" si="10"/>
        <v>#REF!</v>
      </c>
      <c r="Q59" s="366" t="e">
        <f t="shared" si="10"/>
        <v>#REF!</v>
      </c>
      <c r="R59" s="368" t="e">
        <f t="shared" si="10"/>
        <v>#REF!</v>
      </c>
      <c r="S59" s="369" t="e">
        <f t="shared" si="10"/>
        <v>#REF!</v>
      </c>
      <c r="T59" s="370" t="e">
        <f t="shared" si="10"/>
        <v>#REF!</v>
      </c>
      <c r="U59" s="370" t="e">
        <f t="shared" si="10"/>
        <v>#REF!</v>
      </c>
      <c r="V59" s="371" t="e">
        <f t="shared" si="10"/>
        <v>#REF!</v>
      </c>
      <c r="W59" s="90"/>
      <c r="X59" s="134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135"/>
      <c r="FC59" s="90"/>
      <c r="FD59" s="102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140"/>
      <c r="HP59" s="14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S59" s="90"/>
    </row>
    <row r="60" spans="1:253" s="69" customFormat="1" x14ac:dyDescent="0.25">
      <c r="A60" s="267" t="s">
        <v>151</v>
      </c>
      <c r="B60" s="351" t="s">
        <v>102</v>
      </c>
      <c r="C60" s="78" t="e">
        <f>'U.E. ALZIRA'!#REF!</f>
        <v>#REF!</v>
      </c>
      <c r="D60" s="82" t="e">
        <f>'U.E. ALZIRA'!#REF!</f>
        <v>#REF!</v>
      </c>
      <c r="E60" s="82" t="e">
        <f>'U.E. ALZIRA'!#REF!</f>
        <v>#REF!</v>
      </c>
      <c r="F60" s="82" t="e">
        <f>'U.E. ALZIRA'!#REF!</f>
        <v>#REF!</v>
      </c>
      <c r="G60" s="82" t="e">
        <f>'U.E. ALZIRA'!#REF!</f>
        <v>#REF!</v>
      </c>
      <c r="H60" s="82" t="e">
        <f>'U.E. ALZIRA'!#REF!</f>
        <v>#REF!</v>
      </c>
      <c r="I60" s="82" t="e">
        <f>'U.E. ALZIRA'!#REF!</f>
        <v>#REF!</v>
      </c>
      <c r="J60" s="82" t="e">
        <f>'U.E. ALZIRA'!#REF!</f>
        <v>#REF!</v>
      </c>
      <c r="K60" s="82" t="e">
        <f>'U.E. ALZIRA'!#REF!</f>
        <v>#REF!</v>
      </c>
      <c r="L60" s="82" t="e">
        <f>'U.E. ALZIRA'!#REF!</f>
        <v>#REF!</v>
      </c>
      <c r="M60" s="82" t="e">
        <f>'U.E. ALZIRA'!#REF!</f>
        <v>#REF!</v>
      </c>
      <c r="N60" s="82" t="e">
        <f>'U.E. ALZIRA'!#REF!</f>
        <v>#REF!</v>
      </c>
      <c r="O60" s="82" t="e">
        <f>'U.E. ALZIRA'!#REF!</f>
        <v>#REF!</v>
      </c>
      <c r="P60" s="82" t="e">
        <f>'U.E. ALZIRA'!#REF!</f>
        <v>#REF!</v>
      </c>
      <c r="Q60" s="82" t="e">
        <f>'U.E. ALZIRA'!#REF!</f>
        <v>#REF!</v>
      </c>
      <c r="R60" s="368" t="e">
        <f>'U.E. ALZIRA'!#REF!</f>
        <v>#REF!</v>
      </c>
      <c r="S60" s="369" t="e">
        <f>'U.E. ALZIRA'!#REF!</f>
        <v>#REF!</v>
      </c>
      <c r="T60" s="370" t="e">
        <f>'U.E. ALZIRA'!#REF!</f>
        <v>#REF!</v>
      </c>
      <c r="U60" s="370" t="e">
        <f>'U.E. ALZIRA'!#REF!</f>
        <v>#REF!</v>
      </c>
      <c r="V60" s="124" t="e">
        <f>'U.E. ALZIRA'!#REF!</f>
        <v>#REF!</v>
      </c>
      <c r="W60" s="90"/>
      <c r="X60" s="134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135"/>
      <c r="FC60" s="90"/>
      <c r="FD60" s="102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140"/>
      <c r="HP60" s="14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S60" s="90"/>
    </row>
    <row r="61" spans="1:253" s="69" customFormat="1" x14ac:dyDescent="0.25">
      <c r="A61" s="268" t="s">
        <v>151</v>
      </c>
      <c r="B61" s="351" t="s">
        <v>81</v>
      </c>
      <c r="C61" s="364">
        <v>6</v>
      </c>
      <c r="D61" s="366">
        <v>5</v>
      </c>
      <c r="E61" s="366">
        <v>3</v>
      </c>
      <c r="F61" s="366">
        <v>2</v>
      </c>
      <c r="G61" s="366">
        <v>1</v>
      </c>
      <c r="H61" s="366">
        <v>0</v>
      </c>
      <c r="I61" s="367">
        <v>418</v>
      </c>
      <c r="J61" s="366"/>
      <c r="K61" s="366"/>
      <c r="L61" s="366">
        <v>28</v>
      </c>
      <c r="M61" s="366">
        <v>12</v>
      </c>
      <c r="N61" s="366">
        <v>16</v>
      </c>
      <c r="O61" s="366">
        <v>1</v>
      </c>
      <c r="P61" s="366">
        <v>15</v>
      </c>
      <c r="Q61" s="366">
        <v>0</v>
      </c>
      <c r="R61" s="368">
        <v>0</v>
      </c>
      <c r="S61" s="369">
        <v>0</v>
      </c>
      <c r="T61" s="370">
        <v>0</v>
      </c>
      <c r="U61" s="370">
        <v>0</v>
      </c>
      <c r="V61" s="371">
        <v>1</v>
      </c>
      <c r="W61" s="90"/>
      <c r="X61" s="134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135"/>
      <c r="FC61" s="90"/>
      <c r="FD61" s="102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140"/>
      <c r="HP61" s="14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S61" s="90"/>
    </row>
    <row r="62" spans="1:253" s="90" customFormat="1" hidden="1" x14ac:dyDescent="0.25">
      <c r="A62" s="322"/>
      <c r="B62" s="351"/>
      <c r="C62" s="364"/>
      <c r="D62" s="366"/>
      <c r="E62" s="366"/>
      <c r="F62" s="366"/>
      <c r="G62" s="366"/>
      <c r="H62" s="366"/>
      <c r="I62" s="367"/>
      <c r="J62" s="366"/>
      <c r="K62" s="366"/>
      <c r="L62" s="366"/>
      <c r="M62" s="366"/>
      <c r="N62" s="366"/>
      <c r="O62" s="366"/>
      <c r="P62" s="366"/>
      <c r="Q62" s="366"/>
      <c r="R62" s="368"/>
      <c r="S62" s="369"/>
      <c r="T62" s="370"/>
      <c r="U62" s="370"/>
      <c r="V62" s="371"/>
      <c r="X62" s="134"/>
      <c r="FB62" s="135"/>
      <c r="FD62" s="102"/>
      <c r="FO62" s="102"/>
    </row>
    <row r="63" spans="1:253" s="90" customFormat="1" hidden="1" x14ac:dyDescent="0.25">
      <c r="A63" s="323"/>
      <c r="B63" s="351"/>
      <c r="C63" s="364"/>
      <c r="D63" s="366"/>
      <c r="E63" s="366"/>
      <c r="F63" s="366"/>
      <c r="G63" s="366"/>
      <c r="H63" s="366"/>
      <c r="I63" s="367"/>
      <c r="J63" s="366"/>
      <c r="K63" s="366"/>
      <c r="L63" s="366"/>
      <c r="M63" s="366"/>
      <c r="N63" s="366"/>
      <c r="O63" s="366"/>
      <c r="P63" s="366"/>
      <c r="Q63" s="366"/>
      <c r="R63" s="368"/>
      <c r="S63" s="369"/>
      <c r="T63" s="370"/>
      <c r="U63" s="370"/>
      <c r="V63" s="371"/>
      <c r="X63" s="134"/>
      <c r="FB63" s="135"/>
      <c r="FD63" s="102"/>
    </row>
    <row r="64" spans="1:253" s="90" customFormat="1" hidden="1" x14ac:dyDescent="0.25">
      <c r="A64" s="314"/>
      <c r="B64" s="141"/>
      <c r="C64" s="364"/>
      <c r="D64" s="366"/>
      <c r="E64" s="366"/>
      <c r="F64" s="366"/>
      <c r="G64" s="366"/>
      <c r="H64" s="366"/>
      <c r="I64" s="367"/>
      <c r="J64" s="366"/>
      <c r="K64" s="366"/>
      <c r="L64" s="366"/>
      <c r="M64" s="366"/>
      <c r="N64" s="366"/>
      <c r="O64" s="366"/>
      <c r="P64" s="366"/>
      <c r="Q64" s="366"/>
      <c r="R64" s="342"/>
      <c r="S64" s="205"/>
      <c r="T64" s="343"/>
      <c r="U64" s="343"/>
      <c r="V64" s="371"/>
      <c r="X64" s="134"/>
      <c r="FB64" s="135"/>
      <c r="FD64" s="102"/>
    </row>
    <row r="65" spans="1:256" s="90" customFormat="1" hidden="1" x14ac:dyDescent="0.25">
      <c r="A65" s="314"/>
      <c r="B65" s="141"/>
      <c r="C65" s="364"/>
      <c r="D65" s="366"/>
      <c r="E65" s="366"/>
      <c r="F65" s="366"/>
      <c r="G65" s="366"/>
      <c r="H65" s="366"/>
      <c r="I65" s="367"/>
      <c r="J65" s="366"/>
      <c r="K65" s="366"/>
      <c r="L65" s="366"/>
      <c r="M65" s="366"/>
      <c r="N65" s="366"/>
      <c r="O65" s="366"/>
      <c r="P65" s="366"/>
      <c r="Q65" s="366"/>
      <c r="R65" s="342"/>
      <c r="S65" s="205"/>
      <c r="T65" s="343"/>
      <c r="U65" s="343"/>
      <c r="V65" s="371"/>
      <c r="X65" s="134"/>
      <c r="FB65" s="135"/>
      <c r="FD65" s="102"/>
    </row>
    <row r="66" spans="1:256" s="90" customFormat="1" hidden="1" x14ac:dyDescent="0.25">
      <c r="A66" s="314"/>
      <c r="B66" s="141"/>
      <c r="C66" s="364"/>
      <c r="D66" s="366"/>
      <c r="E66" s="366"/>
      <c r="F66" s="366"/>
      <c r="G66" s="366"/>
      <c r="H66" s="366"/>
      <c r="I66" s="367"/>
      <c r="J66" s="366"/>
      <c r="K66" s="366"/>
      <c r="L66" s="366"/>
      <c r="M66" s="366"/>
      <c r="N66" s="366"/>
      <c r="O66" s="366"/>
      <c r="P66" s="366"/>
      <c r="Q66" s="366"/>
      <c r="R66" s="342"/>
      <c r="S66" s="205"/>
      <c r="T66" s="343"/>
      <c r="U66" s="343"/>
      <c r="V66" s="371"/>
      <c r="X66" s="134"/>
      <c r="FB66" s="135"/>
      <c r="FD66" s="102"/>
    </row>
    <row r="67" spans="1:256" s="69" customFormat="1" ht="12.75" hidden="1" customHeight="1" x14ac:dyDescent="0.25">
      <c r="A67" s="303"/>
      <c r="B67" s="141"/>
      <c r="C67" s="364"/>
      <c r="D67" s="366"/>
      <c r="E67" s="366"/>
      <c r="F67" s="366"/>
      <c r="G67" s="366"/>
      <c r="H67" s="366"/>
      <c r="I67" s="367"/>
      <c r="J67" s="366"/>
      <c r="K67" s="366"/>
      <c r="L67" s="366"/>
      <c r="M67" s="366"/>
      <c r="N67" s="366"/>
      <c r="O67" s="366"/>
      <c r="P67" s="366"/>
      <c r="Q67" s="366"/>
      <c r="R67" s="342"/>
      <c r="S67" s="205"/>
      <c r="T67" s="343"/>
      <c r="U67" s="343"/>
      <c r="V67" s="371"/>
      <c r="W67" s="90"/>
      <c r="X67" s="134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135"/>
      <c r="FC67" s="90"/>
      <c r="FD67" s="102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S67" s="90"/>
    </row>
    <row r="68" spans="1:256" ht="12.75" hidden="1" customHeight="1" x14ac:dyDescent="0.25">
      <c r="A68" s="303"/>
      <c r="B68" s="141"/>
      <c r="C68" s="364"/>
      <c r="D68" s="366"/>
      <c r="E68" s="366"/>
      <c r="F68" s="366"/>
      <c r="G68" s="366"/>
      <c r="H68" s="366"/>
      <c r="I68" s="367"/>
      <c r="J68" s="366"/>
      <c r="K68" s="366"/>
      <c r="L68" s="366"/>
      <c r="M68" s="366"/>
      <c r="N68" s="366"/>
      <c r="O68" s="366"/>
      <c r="P68" s="366"/>
      <c r="Q68" s="366"/>
      <c r="R68" s="342"/>
      <c r="S68" s="205"/>
      <c r="T68" s="343"/>
      <c r="U68" s="343"/>
      <c r="V68" s="371"/>
      <c r="W68" s="111"/>
      <c r="X68" s="111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9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171"/>
      <c r="FC68" s="60"/>
      <c r="FD68" s="99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172"/>
      <c r="GZ68" s="172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172"/>
      <c r="IS68" s="60"/>
      <c r="IT68" s="172"/>
      <c r="IU68" s="172"/>
      <c r="IV68" s="172"/>
    </row>
    <row r="69" spans="1:256" ht="12.75" hidden="1" customHeight="1" x14ac:dyDescent="0.25">
      <c r="A69" s="303"/>
      <c r="B69" s="141"/>
      <c r="C69" s="364"/>
      <c r="D69" s="366"/>
      <c r="E69" s="366"/>
      <c r="F69" s="366"/>
      <c r="G69" s="366"/>
      <c r="H69" s="366"/>
      <c r="I69" s="367"/>
      <c r="J69" s="366"/>
      <c r="K69" s="366"/>
      <c r="L69" s="366"/>
      <c r="M69" s="366"/>
      <c r="N69" s="366"/>
      <c r="O69" s="366"/>
      <c r="P69" s="366"/>
      <c r="Q69" s="366"/>
      <c r="R69" s="342"/>
      <c r="S69" s="205"/>
      <c r="T69" s="343"/>
      <c r="U69" s="343"/>
      <c r="V69" s="371"/>
      <c r="W69" s="60"/>
      <c r="X69" s="111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9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171"/>
      <c r="FC69" s="60"/>
      <c r="FD69" s="99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172"/>
      <c r="GZ69" s="172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172"/>
      <c r="IS69" s="60"/>
      <c r="IT69" s="172"/>
      <c r="IU69" s="172"/>
      <c r="IV69" s="172"/>
    </row>
    <row r="70" spans="1:256" ht="12.75" hidden="1" customHeight="1" x14ac:dyDescent="0.25">
      <c r="A70" s="314"/>
      <c r="B70" s="141"/>
      <c r="C70" s="364"/>
      <c r="D70" s="366"/>
      <c r="E70" s="366"/>
      <c r="F70" s="366"/>
      <c r="G70" s="366"/>
      <c r="H70" s="366"/>
      <c r="I70" s="367"/>
      <c r="J70" s="366"/>
      <c r="K70" s="366"/>
      <c r="L70" s="366"/>
      <c r="M70" s="366"/>
      <c r="N70" s="366"/>
      <c r="O70" s="366"/>
      <c r="P70" s="366"/>
      <c r="Q70" s="366"/>
      <c r="R70" s="342"/>
      <c r="S70" s="205"/>
      <c r="T70" s="343"/>
      <c r="U70" s="343"/>
      <c r="V70" s="371"/>
      <c r="W70" s="111"/>
      <c r="X70" s="111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9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171"/>
      <c r="FC70" s="60"/>
      <c r="FD70" s="99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172"/>
      <c r="GZ70" s="172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172"/>
      <c r="IS70" s="60"/>
      <c r="IT70" s="172"/>
      <c r="IU70" s="172"/>
      <c r="IV70" s="172"/>
    </row>
    <row r="71" spans="1:256" s="59" customFormat="1" ht="12.75" hidden="1" customHeight="1" x14ac:dyDescent="0.25">
      <c r="A71" s="303"/>
      <c r="B71" s="142"/>
      <c r="C71" s="364"/>
      <c r="D71" s="366"/>
      <c r="E71" s="366"/>
      <c r="F71" s="366"/>
      <c r="G71" s="366"/>
      <c r="H71" s="366"/>
      <c r="I71" s="367"/>
      <c r="J71" s="366"/>
      <c r="K71" s="366"/>
      <c r="L71" s="366"/>
      <c r="M71" s="366"/>
      <c r="N71" s="366"/>
      <c r="O71" s="366"/>
      <c r="P71" s="366"/>
      <c r="Q71" s="366"/>
      <c r="R71" s="342"/>
      <c r="S71" s="205"/>
      <c r="T71" s="343"/>
      <c r="U71" s="343"/>
      <c r="V71" s="371"/>
      <c r="W71" s="60"/>
      <c r="X71" s="111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171"/>
      <c r="FC71" s="60"/>
      <c r="FD71" s="99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172"/>
      <c r="GZ71" s="172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172"/>
      <c r="IS71" s="60"/>
      <c r="IT71" s="172"/>
      <c r="IU71" s="172"/>
      <c r="IV71" s="172"/>
    </row>
    <row r="72" spans="1:256" s="69" customFormat="1" ht="12.75" hidden="1" customHeight="1" x14ac:dyDescent="0.25">
      <c r="A72" s="303"/>
      <c r="B72" s="142"/>
      <c r="C72" s="364"/>
      <c r="D72" s="366"/>
      <c r="E72" s="366"/>
      <c r="F72" s="366"/>
      <c r="G72" s="366"/>
      <c r="H72" s="366"/>
      <c r="I72" s="367"/>
      <c r="J72" s="366"/>
      <c r="K72" s="366"/>
      <c r="L72" s="366"/>
      <c r="M72" s="366"/>
      <c r="N72" s="366"/>
      <c r="O72" s="366"/>
      <c r="P72" s="366"/>
      <c r="Q72" s="366"/>
      <c r="R72" s="342"/>
      <c r="S72" s="205"/>
      <c r="T72" s="343"/>
      <c r="U72" s="343"/>
      <c r="V72" s="371"/>
      <c r="W72" s="60"/>
      <c r="X72" s="111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171"/>
      <c r="FC72" s="60"/>
      <c r="FD72" s="99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172"/>
      <c r="GZ72" s="172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172"/>
      <c r="IS72" s="60"/>
      <c r="IT72" s="172"/>
      <c r="IU72" s="172"/>
      <c r="IV72" s="172"/>
    </row>
    <row r="73" spans="1:256" s="69" customFormat="1" ht="12.75" hidden="1" customHeight="1" x14ac:dyDescent="0.25">
      <c r="A73" s="303"/>
      <c r="B73" s="142"/>
      <c r="C73" s="364"/>
      <c r="D73" s="366"/>
      <c r="E73" s="366"/>
      <c r="F73" s="366"/>
      <c r="G73" s="366"/>
      <c r="H73" s="366"/>
      <c r="I73" s="367"/>
      <c r="J73" s="366"/>
      <c r="K73" s="366"/>
      <c r="L73" s="366"/>
      <c r="M73" s="366"/>
      <c r="N73" s="366"/>
      <c r="O73" s="366"/>
      <c r="P73" s="366"/>
      <c r="Q73" s="366"/>
      <c r="R73" s="342"/>
      <c r="S73" s="205"/>
      <c r="T73" s="343"/>
      <c r="U73" s="343"/>
      <c r="V73" s="371"/>
      <c r="W73" s="60"/>
      <c r="X73" s="111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90"/>
      <c r="CK73" s="60"/>
      <c r="CL73" s="60"/>
      <c r="CM73" s="60"/>
      <c r="CN73" s="9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171"/>
      <c r="FC73" s="60"/>
      <c r="FD73" s="99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172"/>
      <c r="GZ73" s="172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172"/>
      <c r="IS73" s="60"/>
      <c r="IT73" s="172"/>
      <c r="IU73" s="172"/>
      <c r="IV73" s="172"/>
    </row>
    <row r="74" spans="1:256" s="69" customFormat="1" ht="12.75" hidden="1" customHeight="1" x14ac:dyDescent="0.25">
      <c r="A74" s="303"/>
      <c r="B74" s="142"/>
      <c r="C74" s="364"/>
      <c r="D74" s="366"/>
      <c r="E74" s="366"/>
      <c r="F74" s="366"/>
      <c r="G74" s="366"/>
      <c r="H74" s="366"/>
      <c r="I74" s="367"/>
      <c r="J74" s="366"/>
      <c r="K74" s="366"/>
      <c r="L74" s="366"/>
      <c r="M74" s="366"/>
      <c r="N74" s="366"/>
      <c r="O74" s="366"/>
      <c r="P74" s="366"/>
      <c r="Q74" s="366"/>
      <c r="R74" s="342"/>
      <c r="S74" s="205"/>
      <c r="T74" s="343"/>
      <c r="U74" s="343"/>
      <c r="V74" s="371"/>
      <c r="W74" s="60"/>
      <c r="X74" s="111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100"/>
      <c r="CF74" s="60"/>
      <c r="CG74" s="10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171"/>
      <c r="FC74" s="60"/>
      <c r="FD74" s="99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172"/>
      <c r="GZ74" s="172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172"/>
      <c r="IS74" s="60"/>
      <c r="IT74" s="172"/>
      <c r="IU74" s="172"/>
      <c r="IV74" s="172"/>
    </row>
    <row r="75" spans="1:256" s="69" customFormat="1" ht="12.75" hidden="1" customHeight="1" x14ac:dyDescent="0.25">
      <c r="A75" s="303"/>
      <c r="B75" s="142"/>
      <c r="C75" s="364"/>
      <c r="D75" s="366"/>
      <c r="E75" s="366"/>
      <c r="F75" s="366"/>
      <c r="G75" s="366"/>
      <c r="H75" s="366"/>
      <c r="I75" s="367"/>
      <c r="J75" s="366"/>
      <c r="K75" s="366"/>
      <c r="L75" s="366"/>
      <c r="M75" s="366"/>
      <c r="N75" s="366"/>
      <c r="O75" s="366"/>
      <c r="P75" s="366"/>
      <c r="Q75" s="366"/>
      <c r="R75" s="342"/>
      <c r="S75" s="205"/>
      <c r="T75" s="343"/>
      <c r="U75" s="343"/>
      <c r="V75" s="371"/>
      <c r="W75" s="60"/>
      <c r="X75" s="111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9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171"/>
      <c r="FC75" s="60"/>
      <c r="FD75" s="99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172"/>
      <c r="GZ75" s="172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172"/>
      <c r="IS75" s="60"/>
      <c r="IT75" s="172"/>
      <c r="IU75" s="172"/>
      <c r="IV75" s="172"/>
    </row>
    <row r="76" spans="1:256" s="69" customFormat="1" ht="12.75" hidden="1" customHeight="1" x14ac:dyDescent="0.25">
      <c r="A76" s="303"/>
      <c r="B76" s="142"/>
      <c r="C76" s="364"/>
      <c r="D76" s="366"/>
      <c r="E76" s="366"/>
      <c r="F76" s="366"/>
      <c r="G76" s="366"/>
      <c r="H76" s="366"/>
      <c r="I76" s="367"/>
      <c r="J76" s="366"/>
      <c r="K76" s="366"/>
      <c r="L76" s="366"/>
      <c r="M76" s="366"/>
      <c r="N76" s="366"/>
      <c r="O76" s="366"/>
      <c r="P76" s="366"/>
      <c r="Q76" s="366"/>
      <c r="R76" s="342"/>
      <c r="S76" s="205"/>
      <c r="T76" s="343"/>
      <c r="U76" s="343"/>
      <c r="V76" s="371"/>
      <c r="W76" s="60"/>
      <c r="X76" s="111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9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171"/>
      <c r="FC76" s="60"/>
      <c r="FD76" s="99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172"/>
      <c r="GZ76" s="172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172"/>
      <c r="IS76" s="60"/>
      <c r="IT76" s="172"/>
      <c r="IU76" s="172"/>
      <c r="IV76" s="172"/>
    </row>
    <row r="77" spans="1:256" s="59" customFormat="1" hidden="1" x14ac:dyDescent="0.25">
      <c r="A77" s="303"/>
      <c r="B77" s="142"/>
      <c r="C77" s="364"/>
      <c r="D77" s="366"/>
      <c r="E77" s="366"/>
      <c r="F77" s="366"/>
      <c r="G77" s="366"/>
      <c r="H77" s="366"/>
      <c r="I77" s="367"/>
      <c r="J77" s="366"/>
      <c r="K77" s="366"/>
      <c r="L77" s="366"/>
      <c r="M77" s="366"/>
      <c r="N77" s="366"/>
      <c r="O77" s="366"/>
      <c r="P77" s="366"/>
      <c r="Q77" s="366"/>
      <c r="R77" s="342"/>
      <c r="S77" s="205"/>
      <c r="T77" s="343"/>
      <c r="U77" s="343"/>
      <c r="V77" s="371"/>
      <c r="W77" s="60"/>
      <c r="X77" s="111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171"/>
      <c r="FC77" s="60"/>
      <c r="FD77" s="99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</row>
    <row r="78" spans="1:256" s="55" customFormat="1" x14ac:dyDescent="0.25">
      <c r="A78" s="340" t="s">
        <v>75</v>
      </c>
      <c r="B78" s="298" t="s">
        <v>158</v>
      </c>
      <c r="C78" s="258">
        <f>SUM(C79:C88)</f>
        <v>162</v>
      </c>
      <c r="D78" s="372">
        <f t="shared" ref="D78:V78" si="11">SUM(D81:D88)</f>
        <v>130</v>
      </c>
      <c r="E78" s="372">
        <f t="shared" si="11"/>
        <v>94</v>
      </c>
      <c r="F78" s="372">
        <f t="shared" si="11"/>
        <v>36</v>
      </c>
      <c r="G78" s="372">
        <f t="shared" si="11"/>
        <v>17</v>
      </c>
      <c r="H78" s="372">
        <f t="shared" si="11"/>
        <v>4</v>
      </c>
      <c r="I78" s="373">
        <f t="shared" si="11"/>
        <v>11356</v>
      </c>
      <c r="J78" s="372">
        <f t="shared" si="11"/>
        <v>174.96774193548387</v>
      </c>
      <c r="K78" s="372">
        <f t="shared" si="11"/>
        <v>177.25490196078431</v>
      </c>
      <c r="L78" s="372">
        <f t="shared" si="11"/>
        <v>183</v>
      </c>
      <c r="M78" s="372">
        <f t="shared" si="11"/>
        <v>154</v>
      </c>
      <c r="N78" s="372">
        <f t="shared" si="11"/>
        <v>28</v>
      </c>
      <c r="O78" s="372">
        <f t="shared" si="11"/>
        <v>1</v>
      </c>
      <c r="P78" s="372">
        <f t="shared" si="11"/>
        <v>18</v>
      </c>
      <c r="Q78" s="372">
        <f t="shared" si="11"/>
        <v>5</v>
      </c>
      <c r="R78" s="368">
        <f t="shared" si="11"/>
        <v>28</v>
      </c>
      <c r="S78" s="369">
        <f t="shared" si="11"/>
        <v>1</v>
      </c>
      <c r="T78" s="370">
        <f t="shared" si="11"/>
        <v>0</v>
      </c>
      <c r="U78" s="370">
        <f t="shared" si="11"/>
        <v>1</v>
      </c>
      <c r="V78" s="374">
        <f t="shared" si="11"/>
        <v>10</v>
      </c>
      <c r="W78" s="90" t="s">
        <v>131</v>
      </c>
      <c r="X78" s="134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9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171"/>
      <c r="FC78" s="60"/>
      <c r="FD78" s="99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101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s="55" customFormat="1" x14ac:dyDescent="0.25">
      <c r="A79" s="316" t="s">
        <v>78</v>
      </c>
      <c r="B79" s="302" t="s">
        <v>102</v>
      </c>
      <c r="C79" s="77">
        <f>'U.E. ALZIRA'!C35</f>
        <v>14</v>
      </c>
      <c r="D79" s="81">
        <f>'U.E. ALZIRA'!D35</f>
        <v>13</v>
      </c>
      <c r="E79" s="81">
        <f>'U.E. ALZIRA'!E35</f>
        <v>11</v>
      </c>
      <c r="F79" s="81">
        <f>'U.E. ALZIRA'!F35</f>
        <v>2</v>
      </c>
      <c r="G79" s="81">
        <f>'U.E. ALZIRA'!G35</f>
        <v>1</v>
      </c>
      <c r="H79" s="81">
        <f>'U.E. ALZIRA'!H35</f>
        <v>0</v>
      </c>
      <c r="I79" s="375">
        <f>'U.E. ALZIRA'!I35</f>
        <v>1143</v>
      </c>
      <c r="J79" s="81">
        <f>'U.E. ALZIRA'!J35</f>
        <v>81.642857142857139</v>
      </c>
      <c r="K79" s="81">
        <f>'U.E. ALZIRA'!K35</f>
        <v>37.352941176470587</v>
      </c>
      <c r="L79" s="81">
        <f>'U.E. ALZIRA'!L35</f>
        <v>34</v>
      </c>
      <c r="M79" s="81">
        <f>'U.E. ALZIRA'!M35</f>
        <v>16</v>
      </c>
      <c r="N79" s="81">
        <f>'U.E. ALZIRA'!N35</f>
        <v>0</v>
      </c>
      <c r="O79" s="81">
        <f>'U.E. ALZIRA'!O35</f>
        <v>0</v>
      </c>
      <c r="P79" s="81">
        <f>'U.E. ALZIRA'!P35</f>
        <v>0</v>
      </c>
      <c r="Q79" s="81">
        <f>'U.E. ALZIRA'!Q35</f>
        <v>0</v>
      </c>
      <c r="R79" s="342">
        <f>'U.E. ALZIRA'!R35</f>
        <v>4</v>
      </c>
      <c r="S79" s="205">
        <f>'U.E. ALZIRA'!S35</f>
        <v>0</v>
      </c>
      <c r="T79" s="343">
        <f>'U.E. ALZIRA'!T35</f>
        <v>0</v>
      </c>
      <c r="U79" s="343">
        <f>'U.E. ALZIRA'!U35</f>
        <v>0</v>
      </c>
      <c r="V79" s="125">
        <f>'U.E. ALZIRA'!V35</f>
        <v>1</v>
      </c>
      <c r="W79" s="90"/>
      <c r="X79" s="134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9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171"/>
      <c r="FC79" s="60"/>
      <c r="FD79" s="99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101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</row>
    <row r="80" spans="1:256" s="55" customFormat="1" x14ac:dyDescent="0.25">
      <c r="A80" s="316" t="s">
        <v>78</v>
      </c>
      <c r="B80" s="122" t="s">
        <v>121</v>
      </c>
      <c r="C80" s="77">
        <v>1</v>
      </c>
      <c r="D80" s="81">
        <v>0</v>
      </c>
      <c r="E80" s="81">
        <v>0</v>
      </c>
      <c r="F80" s="81">
        <v>0</v>
      </c>
      <c r="G80" s="81">
        <v>1</v>
      </c>
      <c r="H80" s="81">
        <v>0</v>
      </c>
      <c r="I80" s="375">
        <v>15</v>
      </c>
      <c r="J80" s="81"/>
      <c r="K80" s="81"/>
      <c r="L80" s="81">
        <v>1</v>
      </c>
      <c r="M80" s="81">
        <v>1</v>
      </c>
      <c r="N80" s="81">
        <v>0</v>
      </c>
      <c r="O80" s="81">
        <v>0</v>
      </c>
      <c r="P80" s="81">
        <v>0</v>
      </c>
      <c r="Q80" s="81">
        <v>0</v>
      </c>
      <c r="R80" s="342">
        <v>0</v>
      </c>
      <c r="S80" s="205">
        <v>0</v>
      </c>
      <c r="T80" s="343">
        <v>0</v>
      </c>
      <c r="U80" s="343">
        <v>0</v>
      </c>
      <c r="V80" s="125">
        <v>0</v>
      </c>
      <c r="W80" s="90"/>
      <c r="X80" s="134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9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171"/>
      <c r="FC80" s="60"/>
      <c r="FD80" s="99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101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</row>
    <row r="81" spans="1:256" s="55" customFormat="1" x14ac:dyDescent="0.25">
      <c r="A81" s="316" t="s">
        <v>78</v>
      </c>
      <c r="B81" s="302" t="s">
        <v>94</v>
      </c>
      <c r="C81" s="77">
        <v>22</v>
      </c>
      <c r="D81" s="81">
        <v>19</v>
      </c>
      <c r="E81" s="81">
        <v>9</v>
      </c>
      <c r="F81" s="81">
        <v>10</v>
      </c>
      <c r="G81" s="81">
        <v>3</v>
      </c>
      <c r="H81" s="81">
        <v>0</v>
      </c>
      <c r="I81" s="375">
        <v>1542</v>
      </c>
      <c r="J81" s="81">
        <f>'U.E. ALZIRA'!J11</f>
        <v>87.483870967741936</v>
      </c>
      <c r="K81" s="81">
        <f>'U.E. ALZIRA'!K11</f>
        <v>88.627450980392155</v>
      </c>
      <c r="L81" s="81">
        <v>26</v>
      </c>
      <c r="M81" s="81">
        <v>23</v>
      </c>
      <c r="N81" s="81">
        <v>3</v>
      </c>
      <c r="O81" s="81">
        <v>0</v>
      </c>
      <c r="P81" s="81">
        <v>3</v>
      </c>
      <c r="Q81" s="81">
        <v>0</v>
      </c>
      <c r="R81" s="342">
        <v>2</v>
      </c>
      <c r="S81" s="205">
        <v>0</v>
      </c>
      <c r="T81" s="343">
        <v>0</v>
      </c>
      <c r="U81" s="343">
        <v>0</v>
      </c>
      <c r="V81" s="125">
        <v>2</v>
      </c>
      <c r="W81" s="90"/>
      <c r="X81" s="134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9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171"/>
      <c r="FC81" s="60"/>
      <c r="FD81" s="99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101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</row>
    <row r="82" spans="1:256" s="55" customFormat="1" x14ac:dyDescent="0.25">
      <c r="A82" s="316" t="s">
        <v>78</v>
      </c>
      <c r="B82" s="122" t="s">
        <v>95</v>
      </c>
      <c r="C82" s="77">
        <v>2</v>
      </c>
      <c r="D82" s="81">
        <v>2</v>
      </c>
      <c r="E82" s="81">
        <v>1</v>
      </c>
      <c r="F82" s="81">
        <v>1</v>
      </c>
      <c r="G82" s="81">
        <v>0</v>
      </c>
      <c r="H82" s="81">
        <v>0</v>
      </c>
      <c r="I82" s="375">
        <v>75</v>
      </c>
      <c r="J82" s="81"/>
      <c r="K82" s="81"/>
      <c r="L82" s="81">
        <v>2</v>
      </c>
      <c r="M82" s="81">
        <v>2</v>
      </c>
      <c r="N82" s="81"/>
      <c r="O82" s="81"/>
      <c r="P82" s="81"/>
      <c r="Q82" s="81"/>
      <c r="R82" s="342">
        <v>0</v>
      </c>
      <c r="S82" s="205">
        <v>0</v>
      </c>
      <c r="T82" s="343">
        <v>0</v>
      </c>
      <c r="U82" s="343">
        <v>0</v>
      </c>
      <c r="V82" s="125">
        <v>0</v>
      </c>
      <c r="W82" s="90"/>
      <c r="X82" s="134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9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171"/>
      <c r="FC82" s="60"/>
      <c r="FD82" s="99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101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</row>
    <row r="83" spans="1:256" s="55" customFormat="1" x14ac:dyDescent="0.25">
      <c r="A83" s="316" t="s">
        <v>78</v>
      </c>
      <c r="B83" s="302" t="s">
        <v>81</v>
      </c>
      <c r="C83" s="77">
        <v>27</v>
      </c>
      <c r="D83" s="81">
        <v>25</v>
      </c>
      <c r="E83" s="81">
        <v>20</v>
      </c>
      <c r="F83" s="81">
        <v>5</v>
      </c>
      <c r="G83" s="81">
        <v>2</v>
      </c>
      <c r="H83" s="81">
        <v>1</v>
      </c>
      <c r="I83" s="375">
        <v>2262</v>
      </c>
      <c r="J83" s="81"/>
      <c r="K83" s="81"/>
      <c r="L83" s="81">
        <v>29</v>
      </c>
      <c r="M83" s="81">
        <v>28</v>
      </c>
      <c r="N83" s="81">
        <v>1</v>
      </c>
      <c r="O83" s="81">
        <v>0</v>
      </c>
      <c r="P83" s="81">
        <v>0</v>
      </c>
      <c r="Q83" s="81">
        <v>1</v>
      </c>
      <c r="R83" s="342">
        <v>4</v>
      </c>
      <c r="S83" s="205">
        <v>1</v>
      </c>
      <c r="T83" s="343">
        <v>0</v>
      </c>
      <c r="U83" s="343">
        <v>1</v>
      </c>
      <c r="V83" s="125">
        <v>2</v>
      </c>
      <c r="W83" s="90"/>
      <c r="X83" s="134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9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171"/>
      <c r="FC83" s="60"/>
      <c r="FD83" s="99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101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</row>
    <row r="84" spans="1:256" s="55" customFormat="1" x14ac:dyDescent="0.25">
      <c r="A84" s="316" t="s">
        <v>78</v>
      </c>
      <c r="B84" s="122" t="s">
        <v>82</v>
      </c>
      <c r="C84" s="77">
        <v>1</v>
      </c>
      <c r="D84" s="81">
        <v>0</v>
      </c>
      <c r="E84" s="81">
        <v>0</v>
      </c>
      <c r="F84" s="81">
        <v>0</v>
      </c>
      <c r="G84" s="81">
        <v>1</v>
      </c>
      <c r="H84" s="81">
        <v>0</v>
      </c>
      <c r="I84" s="375">
        <v>32</v>
      </c>
      <c r="J84" s="81"/>
      <c r="K84" s="81"/>
      <c r="L84" s="81">
        <v>2</v>
      </c>
      <c r="M84" s="81">
        <v>1</v>
      </c>
      <c r="N84" s="81">
        <v>1</v>
      </c>
      <c r="O84" s="81">
        <v>1</v>
      </c>
      <c r="P84" s="81">
        <v>0</v>
      </c>
      <c r="Q84" s="81">
        <v>0</v>
      </c>
      <c r="R84" s="342">
        <v>1</v>
      </c>
      <c r="S84" s="205">
        <v>0</v>
      </c>
      <c r="T84" s="343">
        <v>0</v>
      </c>
      <c r="U84" s="343">
        <v>0</v>
      </c>
      <c r="V84" s="125">
        <v>0</v>
      </c>
      <c r="W84" s="90"/>
      <c r="X84" s="134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9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171"/>
      <c r="FC84" s="60"/>
      <c r="FD84" s="99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60"/>
      <c r="HN84" s="60"/>
      <c r="HO84" s="60"/>
      <c r="HP84" s="60"/>
      <c r="HQ84" s="60"/>
      <c r="HR84" s="60"/>
      <c r="HS84" s="60"/>
      <c r="HT84" s="60"/>
      <c r="HU84" s="60"/>
      <c r="HV84" s="60"/>
      <c r="HW84" s="60"/>
      <c r="HX84" s="101"/>
      <c r="HY84" s="60"/>
      <c r="HZ84" s="60"/>
      <c r="IA84" s="60"/>
      <c r="IB84" s="60"/>
      <c r="IC84" s="60"/>
      <c r="ID84" s="60"/>
      <c r="IE84" s="60"/>
      <c r="IF84" s="60"/>
      <c r="IG84" s="60"/>
      <c r="IH84" s="60"/>
      <c r="II84" s="60"/>
      <c r="IJ84" s="60"/>
      <c r="IK84" s="60"/>
      <c r="IL84" s="60"/>
      <c r="IM84" s="60"/>
      <c r="IN84" s="60"/>
      <c r="IO84" s="60"/>
      <c r="IP84" s="60"/>
      <c r="IQ84" s="60"/>
      <c r="IR84" s="60"/>
      <c r="IS84" s="60"/>
      <c r="IT84" s="60"/>
      <c r="IU84" s="60"/>
      <c r="IV84" s="60"/>
    </row>
    <row r="85" spans="1:256" s="90" customFormat="1" x14ac:dyDescent="0.25">
      <c r="A85" s="316" t="s">
        <v>78</v>
      </c>
      <c r="B85" s="302" t="s">
        <v>76</v>
      </c>
      <c r="C85" s="77">
        <v>28</v>
      </c>
      <c r="D85" s="81">
        <v>24</v>
      </c>
      <c r="E85" s="81">
        <v>19</v>
      </c>
      <c r="F85" s="81">
        <v>5</v>
      </c>
      <c r="G85" s="81">
        <v>4</v>
      </c>
      <c r="H85" s="81">
        <v>0</v>
      </c>
      <c r="I85" s="375">
        <v>2124</v>
      </c>
      <c r="J85" s="81">
        <f>'U.E. ALZIRA'!J11</f>
        <v>87.483870967741936</v>
      </c>
      <c r="K85" s="81">
        <f>'U.E. ALZIRA'!K11</f>
        <v>88.627450980392155</v>
      </c>
      <c r="L85" s="81">
        <v>38</v>
      </c>
      <c r="M85" s="81">
        <v>30</v>
      </c>
      <c r="N85" s="81">
        <v>7</v>
      </c>
      <c r="O85" s="81">
        <v>0</v>
      </c>
      <c r="P85" s="81">
        <v>6</v>
      </c>
      <c r="Q85" s="81">
        <v>1</v>
      </c>
      <c r="R85" s="342">
        <v>5</v>
      </c>
      <c r="S85" s="205">
        <v>0</v>
      </c>
      <c r="T85" s="343">
        <v>0</v>
      </c>
      <c r="U85" s="343">
        <v>0</v>
      </c>
      <c r="V85" s="125">
        <v>0</v>
      </c>
      <c r="X85" s="134"/>
      <c r="FB85" s="135"/>
      <c r="FD85" s="102"/>
    </row>
    <row r="86" spans="1:256" s="90" customFormat="1" x14ac:dyDescent="0.25">
      <c r="A86" s="341" t="s">
        <v>78</v>
      </c>
      <c r="B86" s="302" t="s">
        <v>22</v>
      </c>
      <c r="C86" s="77">
        <v>31</v>
      </c>
      <c r="D86" s="81">
        <v>28</v>
      </c>
      <c r="E86" s="81">
        <v>19</v>
      </c>
      <c r="F86" s="81">
        <v>9</v>
      </c>
      <c r="G86" s="81">
        <v>3</v>
      </c>
      <c r="H86" s="81">
        <v>1</v>
      </c>
      <c r="I86" s="375">
        <v>2392</v>
      </c>
      <c r="J86" s="81"/>
      <c r="K86" s="81"/>
      <c r="L86" s="81">
        <v>42</v>
      </c>
      <c r="M86" s="81">
        <v>34</v>
      </c>
      <c r="N86" s="81">
        <v>8</v>
      </c>
      <c r="O86" s="81">
        <v>0</v>
      </c>
      <c r="P86" s="81">
        <v>7</v>
      </c>
      <c r="Q86" s="81">
        <v>1</v>
      </c>
      <c r="R86" s="342">
        <v>6</v>
      </c>
      <c r="S86" s="205">
        <v>0</v>
      </c>
      <c r="T86" s="343">
        <v>0</v>
      </c>
      <c r="U86" s="343">
        <v>0</v>
      </c>
      <c r="V86" s="125">
        <v>3</v>
      </c>
      <c r="X86" s="134"/>
      <c r="FB86" s="135"/>
      <c r="FD86" s="102"/>
    </row>
    <row r="87" spans="1:256" s="90" customFormat="1" x14ac:dyDescent="0.25">
      <c r="A87" s="341" t="s">
        <v>78</v>
      </c>
      <c r="B87" s="302" t="s">
        <v>77</v>
      </c>
      <c r="C87" s="77">
        <v>34</v>
      </c>
      <c r="D87" s="81">
        <v>32</v>
      </c>
      <c r="E87" s="81">
        <v>26</v>
      </c>
      <c r="F87" s="81">
        <v>6</v>
      </c>
      <c r="G87" s="81">
        <v>2</v>
      </c>
      <c r="H87" s="81">
        <v>2</v>
      </c>
      <c r="I87" s="375">
        <v>2854</v>
      </c>
      <c r="J87" s="81"/>
      <c r="K87" s="81"/>
      <c r="L87" s="81">
        <v>38</v>
      </c>
      <c r="M87" s="81">
        <v>34</v>
      </c>
      <c r="N87" s="81">
        <v>4</v>
      </c>
      <c r="O87" s="81">
        <v>0</v>
      </c>
      <c r="P87" s="81">
        <v>2</v>
      </c>
      <c r="Q87" s="81">
        <v>2</v>
      </c>
      <c r="R87" s="342">
        <v>10</v>
      </c>
      <c r="S87" s="205">
        <v>0</v>
      </c>
      <c r="T87" s="343">
        <v>0</v>
      </c>
      <c r="U87" s="343">
        <v>0</v>
      </c>
      <c r="V87" s="125">
        <v>3</v>
      </c>
      <c r="X87" s="134"/>
      <c r="FB87" s="135"/>
      <c r="FD87" s="102"/>
    </row>
    <row r="88" spans="1:256" s="90" customFormat="1" x14ac:dyDescent="0.25">
      <c r="A88" s="341" t="s">
        <v>78</v>
      </c>
      <c r="B88" s="302" t="s">
        <v>100</v>
      </c>
      <c r="C88" s="77">
        <v>2</v>
      </c>
      <c r="D88" s="81">
        <v>0</v>
      </c>
      <c r="E88" s="81">
        <v>0</v>
      </c>
      <c r="F88" s="81">
        <v>0</v>
      </c>
      <c r="G88" s="81">
        <v>2</v>
      </c>
      <c r="H88" s="81">
        <v>0</v>
      </c>
      <c r="I88" s="375">
        <v>75</v>
      </c>
      <c r="J88" s="81"/>
      <c r="K88" s="81"/>
      <c r="L88" s="81">
        <v>6</v>
      </c>
      <c r="M88" s="81">
        <v>2</v>
      </c>
      <c r="N88" s="81">
        <v>4</v>
      </c>
      <c r="O88" s="81"/>
      <c r="P88" s="81"/>
      <c r="Q88" s="81"/>
      <c r="R88" s="342">
        <v>0</v>
      </c>
      <c r="S88" s="205">
        <v>0</v>
      </c>
      <c r="T88" s="343">
        <v>0</v>
      </c>
      <c r="U88" s="343">
        <v>0</v>
      </c>
      <c r="V88" s="125">
        <v>0</v>
      </c>
      <c r="X88" s="134"/>
      <c r="FB88" s="135"/>
      <c r="FD88" s="102"/>
    </row>
    <row r="89" spans="1:256" s="69" customFormat="1" ht="12.75" customHeight="1" x14ac:dyDescent="0.25">
      <c r="A89" s="315" t="s">
        <v>90</v>
      </c>
      <c r="B89" s="143" t="s">
        <v>97</v>
      </c>
      <c r="C89" s="258">
        <f>SUM(C90:C93)</f>
        <v>57</v>
      </c>
      <c r="D89" s="372">
        <f t="shared" ref="D89:V89" si="12">SUM(D90:D93)</f>
        <v>44</v>
      </c>
      <c r="E89" s="372">
        <f t="shared" si="12"/>
        <v>12</v>
      </c>
      <c r="F89" s="372">
        <f t="shared" si="12"/>
        <v>33</v>
      </c>
      <c r="G89" s="372">
        <f t="shared" si="12"/>
        <v>13</v>
      </c>
      <c r="H89" s="372">
        <f t="shared" si="12"/>
        <v>0</v>
      </c>
      <c r="I89" s="373">
        <f t="shared" si="12"/>
        <v>3567</v>
      </c>
      <c r="J89" s="372">
        <f t="shared" si="12"/>
        <v>134.71182266009851</v>
      </c>
      <c r="K89" s="372">
        <f t="shared" si="12"/>
        <v>87.64705882352942</v>
      </c>
      <c r="L89" s="372">
        <f t="shared" si="12"/>
        <v>63</v>
      </c>
      <c r="M89" s="372">
        <f t="shared" si="12"/>
        <v>59</v>
      </c>
      <c r="N89" s="372">
        <f t="shared" si="12"/>
        <v>0</v>
      </c>
      <c r="O89" s="372">
        <f t="shared" si="12"/>
        <v>0</v>
      </c>
      <c r="P89" s="372">
        <f t="shared" si="12"/>
        <v>0</v>
      </c>
      <c r="Q89" s="372">
        <f t="shared" si="12"/>
        <v>0</v>
      </c>
      <c r="R89" s="368">
        <f t="shared" si="12"/>
        <v>7</v>
      </c>
      <c r="S89" s="369">
        <f t="shared" si="12"/>
        <v>0</v>
      </c>
      <c r="T89" s="370">
        <f t="shared" si="12"/>
        <v>0</v>
      </c>
      <c r="U89" s="370">
        <f t="shared" si="12"/>
        <v>0</v>
      </c>
      <c r="V89" s="374">
        <f t="shared" si="12"/>
        <v>13</v>
      </c>
      <c r="W89" s="90" t="s">
        <v>101</v>
      </c>
      <c r="X89" s="111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9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171"/>
      <c r="FC89" s="60"/>
      <c r="FD89" s="99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172"/>
      <c r="GZ89" s="172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172"/>
      <c r="IS89" s="60"/>
      <c r="IT89" s="172"/>
      <c r="IU89" s="172"/>
      <c r="IV89" s="172"/>
    </row>
    <row r="90" spans="1:256" s="90" customFormat="1" x14ac:dyDescent="0.25">
      <c r="A90" s="316" t="s">
        <v>98</v>
      </c>
      <c r="B90" s="302" t="s">
        <v>102</v>
      </c>
      <c r="C90" s="77">
        <f>'U.E. ALZIRA'!C36</f>
        <v>29</v>
      </c>
      <c r="D90" s="81">
        <f>'U.E. ALZIRA'!D36</f>
        <v>20</v>
      </c>
      <c r="E90" s="81">
        <f>'U.E. ALZIRA'!E36</f>
        <v>3</v>
      </c>
      <c r="F90" s="81">
        <f>'U.E. ALZIRA'!F36</f>
        <v>18</v>
      </c>
      <c r="G90" s="81">
        <f>'U.E. ALZIRA'!G36</f>
        <v>9</v>
      </c>
      <c r="H90" s="81">
        <f>'U.E. ALZIRA'!H36</f>
        <v>0</v>
      </c>
      <c r="I90" s="375">
        <f>'U.E. ALZIRA'!I36</f>
        <v>1539</v>
      </c>
      <c r="J90" s="81">
        <f>'U.E. ALZIRA'!J36</f>
        <v>53.068965517241381</v>
      </c>
      <c r="K90" s="81">
        <f>'U.E. ALZIRA'!K36</f>
        <v>50.294117647058826</v>
      </c>
      <c r="L90" s="81">
        <f>'U.E. ALZIRA'!L36</f>
        <v>34</v>
      </c>
      <c r="M90" s="81">
        <f>'U.E. ALZIRA'!M36</f>
        <v>31</v>
      </c>
      <c r="N90" s="81">
        <f>'U.E. ALZIRA'!N36</f>
        <v>0</v>
      </c>
      <c r="O90" s="81">
        <f>'U.E. ALZIRA'!O36</f>
        <v>0</v>
      </c>
      <c r="P90" s="81">
        <f>'U.E. ALZIRA'!P36</f>
        <v>0</v>
      </c>
      <c r="Q90" s="81">
        <f>'U.E. ALZIRA'!Q36</f>
        <v>0</v>
      </c>
      <c r="R90" s="342">
        <f>'U.E. ALZIRA'!R36</f>
        <v>2</v>
      </c>
      <c r="S90" s="205">
        <f>'U.E. ALZIRA'!S36</f>
        <v>0</v>
      </c>
      <c r="T90" s="343">
        <f>'U.E. ALZIRA'!T36</f>
        <v>0</v>
      </c>
      <c r="U90" s="343">
        <f>'U.E. ALZIRA'!U36</f>
        <v>0</v>
      </c>
      <c r="V90" s="125">
        <f>'U.E. ALZIRA'!V36</f>
        <v>3</v>
      </c>
      <c r="X90" s="134"/>
      <c r="FB90" s="135"/>
      <c r="FD90" s="102"/>
    </row>
    <row r="91" spans="1:256" s="69" customFormat="1" x14ac:dyDescent="0.25">
      <c r="A91" s="316" t="s">
        <v>98</v>
      </c>
      <c r="B91" s="122" t="s">
        <v>121</v>
      </c>
      <c r="C91" s="77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375">
        <v>0</v>
      </c>
      <c r="J91" s="81"/>
      <c r="K91" s="81"/>
      <c r="L91" s="81">
        <v>1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342">
        <v>0</v>
      </c>
      <c r="S91" s="205">
        <v>0</v>
      </c>
      <c r="T91" s="343">
        <v>0</v>
      </c>
      <c r="U91" s="343">
        <v>0</v>
      </c>
      <c r="V91" s="125">
        <v>0</v>
      </c>
      <c r="W91" s="90"/>
      <c r="X91" s="134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135"/>
      <c r="FC91" s="90"/>
      <c r="FD91" s="102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S91" s="90"/>
    </row>
    <row r="92" spans="1:256" s="90" customFormat="1" x14ac:dyDescent="0.25">
      <c r="A92" s="316" t="s">
        <v>98</v>
      </c>
      <c r="B92" s="302" t="s">
        <v>94</v>
      </c>
      <c r="C92" s="77">
        <v>26</v>
      </c>
      <c r="D92" s="81">
        <v>22</v>
      </c>
      <c r="E92" s="81">
        <v>8</v>
      </c>
      <c r="F92" s="81">
        <v>14</v>
      </c>
      <c r="G92" s="81">
        <v>4</v>
      </c>
      <c r="H92" s="81">
        <v>0</v>
      </c>
      <c r="I92" s="375">
        <v>1944</v>
      </c>
      <c r="J92" s="81">
        <f>'U.E. ALZIRA'!J35</f>
        <v>81.642857142857139</v>
      </c>
      <c r="K92" s="81">
        <f>'U.E. ALZIRA'!K35</f>
        <v>37.352941176470587</v>
      </c>
      <c r="L92" s="81">
        <v>26</v>
      </c>
      <c r="M92" s="81">
        <v>26</v>
      </c>
      <c r="N92" s="81">
        <v>0</v>
      </c>
      <c r="O92" s="81">
        <v>0</v>
      </c>
      <c r="P92" s="81">
        <v>0</v>
      </c>
      <c r="Q92" s="81">
        <v>0</v>
      </c>
      <c r="R92" s="342">
        <v>4</v>
      </c>
      <c r="S92" s="205">
        <v>0</v>
      </c>
      <c r="T92" s="343">
        <v>0</v>
      </c>
      <c r="U92" s="343">
        <v>0</v>
      </c>
      <c r="V92" s="125">
        <v>10</v>
      </c>
      <c r="X92" s="134"/>
      <c r="FB92" s="135"/>
      <c r="FD92" s="102"/>
    </row>
    <row r="93" spans="1:256" s="69" customFormat="1" x14ac:dyDescent="0.25">
      <c r="A93" s="316" t="s">
        <v>98</v>
      </c>
      <c r="B93" s="122" t="s">
        <v>95</v>
      </c>
      <c r="C93" s="77">
        <v>2</v>
      </c>
      <c r="D93" s="81">
        <v>2</v>
      </c>
      <c r="E93" s="81">
        <v>1</v>
      </c>
      <c r="F93" s="81">
        <v>1</v>
      </c>
      <c r="G93" s="81">
        <v>0</v>
      </c>
      <c r="H93" s="81">
        <v>0</v>
      </c>
      <c r="I93" s="375">
        <v>84</v>
      </c>
      <c r="J93" s="81"/>
      <c r="K93" s="81"/>
      <c r="L93" s="81">
        <v>2</v>
      </c>
      <c r="M93" s="81">
        <v>2</v>
      </c>
      <c r="N93" s="81">
        <v>0</v>
      </c>
      <c r="O93" s="81">
        <v>0</v>
      </c>
      <c r="P93" s="81">
        <v>0</v>
      </c>
      <c r="Q93" s="81">
        <v>0</v>
      </c>
      <c r="R93" s="342">
        <v>1</v>
      </c>
      <c r="S93" s="205">
        <v>0</v>
      </c>
      <c r="T93" s="343">
        <v>0</v>
      </c>
      <c r="U93" s="343">
        <v>0</v>
      </c>
      <c r="V93" s="125">
        <v>0</v>
      </c>
      <c r="W93" s="90"/>
      <c r="X93" s="134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135"/>
      <c r="FC93" s="90"/>
      <c r="FD93" s="102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S93" s="90"/>
    </row>
    <row r="94" spans="1:256" s="69" customFormat="1" x14ac:dyDescent="0.25">
      <c r="A94" s="315" t="s">
        <v>130</v>
      </c>
      <c r="B94" s="298" t="s">
        <v>74</v>
      </c>
      <c r="C94" s="258">
        <f>SUM(C95:C96)</f>
        <v>29</v>
      </c>
      <c r="D94" s="372">
        <f t="shared" ref="D94:V94" si="13">SUM(D95:D96)</f>
        <v>23</v>
      </c>
      <c r="E94" s="372">
        <f t="shared" si="13"/>
        <v>11</v>
      </c>
      <c r="F94" s="372">
        <f t="shared" si="13"/>
        <v>11</v>
      </c>
      <c r="G94" s="372">
        <f t="shared" si="13"/>
        <v>6</v>
      </c>
      <c r="H94" s="372">
        <f t="shared" si="13"/>
        <v>4</v>
      </c>
      <c r="I94" s="373">
        <f t="shared" si="13"/>
        <v>2001</v>
      </c>
      <c r="J94" s="372">
        <f t="shared" si="13"/>
        <v>70.821428571428569</v>
      </c>
      <c r="K94" s="372">
        <f t="shared" si="13"/>
        <v>64.803921568627445</v>
      </c>
      <c r="L94" s="372">
        <f t="shared" si="13"/>
        <v>35</v>
      </c>
      <c r="M94" s="372">
        <f t="shared" si="13"/>
        <v>30</v>
      </c>
      <c r="N94" s="372">
        <f t="shared" si="13"/>
        <v>4</v>
      </c>
      <c r="O94" s="372">
        <f t="shared" si="13"/>
        <v>0</v>
      </c>
      <c r="P94" s="372">
        <f t="shared" si="13"/>
        <v>0</v>
      </c>
      <c r="Q94" s="372">
        <f t="shared" si="13"/>
        <v>4</v>
      </c>
      <c r="R94" s="368">
        <f t="shared" si="13"/>
        <v>10</v>
      </c>
      <c r="S94" s="369">
        <f t="shared" si="13"/>
        <v>0</v>
      </c>
      <c r="T94" s="370">
        <f t="shared" si="13"/>
        <v>1</v>
      </c>
      <c r="U94" s="370">
        <f t="shared" si="13"/>
        <v>1</v>
      </c>
      <c r="V94" s="374">
        <f t="shared" si="13"/>
        <v>2</v>
      </c>
      <c r="W94" s="90"/>
      <c r="X94" s="134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135"/>
      <c r="FC94" s="90"/>
      <c r="FD94" s="102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S94" s="90"/>
    </row>
    <row r="95" spans="1:256" s="172" customFormat="1" x14ac:dyDescent="0.25">
      <c r="A95" s="316" t="s">
        <v>109</v>
      </c>
      <c r="B95" s="302" t="s">
        <v>102</v>
      </c>
      <c r="C95" s="77">
        <f>'U.E. ALZIRA'!C37</f>
        <v>28</v>
      </c>
      <c r="D95" s="81">
        <f>'U.E. ALZIRA'!D37</f>
        <v>23</v>
      </c>
      <c r="E95" s="81">
        <f>'U.E. ALZIRA'!E37</f>
        <v>11</v>
      </c>
      <c r="F95" s="81">
        <f>'U.E. ALZIRA'!F37</f>
        <v>11</v>
      </c>
      <c r="G95" s="81">
        <f>'U.E. ALZIRA'!G37</f>
        <v>5</v>
      </c>
      <c r="H95" s="81">
        <f>'U.E. ALZIRA'!H37</f>
        <v>4</v>
      </c>
      <c r="I95" s="375">
        <f>'U.E. ALZIRA'!I37</f>
        <v>1983</v>
      </c>
      <c r="J95" s="81">
        <f>'U.E. ALZIRA'!J37</f>
        <v>70.821428571428569</v>
      </c>
      <c r="K95" s="81">
        <f>'U.E. ALZIRA'!K37</f>
        <v>64.803921568627445</v>
      </c>
      <c r="L95" s="81">
        <f>'U.E. ALZIRA'!L37</f>
        <v>34</v>
      </c>
      <c r="M95" s="81">
        <f>'U.E. ALZIRA'!M37</f>
        <v>29</v>
      </c>
      <c r="N95" s="81">
        <f>'U.E. ALZIRA'!N37</f>
        <v>4</v>
      </c>
      <c r="O95" s="81">
        <f>'U.E. ALZIRA'!O37</f>
        <v>0</v>
      </c>
      <c r="P95" s="81">
        <f>'U.E. ALZIRA'!P37</f>
        <v>0</v>
      </c>
      <c r="Q95" s="81">
        <f>'U.E. ALZIRA'!Q37</f>
        <v>4</v>
      </c>
      <c r="R95" s="342">
        <f>'U.E. ALZIRA'!R37</f>
        <v>10</v>
      </c>
      <c r="S95" s="205">
        <f>'U.E. ALZIRA'!S37</f>
        <v>0</v>
      </c>
      <c r="T95" s="343">
        <f>'U.E. ALZIRA'!T37</f>
        <v>1</v>
      </c>
      <c r="U95" s="343">
        <f>'U.E. ALZIRA'!U37</f>
        <v>1</v>
      </c>
      <c r="V95" s="125">
        <f>'U.E. ALZIRA'!V37</f>
        <v>2</v>
      </c>
      <c r="X95" s="111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171"/>
      <c r="FC95" s="60"/>
      <c r="FD95" s="99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S95" s="60"/>
    </row>
    <row r="96" spans="1:256" s="172" customFormat="1" x14ac:dyDescent="0.25">
      <c r="A96" s="316" t="s">
        <v>109</v>
      </c>
      <c r="B96" s="122" t="s">
        <v>121</v>
      </c>
      <c r="C96" s="77">
        <v>1</v>
      </c>
      <c r="D96" s="81">
        <v>0</v>
      </c>
      <c r="E96" s="81">
        <v>0</v>
      </c>
      <c r="F96" s="81">
        <v>0</v>
      </c>
      <c r="G96" s="81">
        <v>1</v>
      </c>
      <c r="H96" s="81">
        <v>0</v>
      </c>
      <c r="I96" s="375">
        <v>18</v>
      </c>
      <c r="J96" s="81"/>
      <c r="K96" s="81"/>
      <c r="L96" s="81">
        <v>1</v>
      </c>
      <c r="M96" s="81">
        <v>1</v>
      </c>
      <c r="N96" s="81">
        <v>0</v>
      </c>
      <c r="O96" s="81">
        <v>0</v>
      </c>
      <c r="P96" s="81">
        <v>0</v>
      </c>
      <c r="Q96" s="81">
        <v>0</v>
      </c>
      <c r="R96" s="342">
        <v>0</v>
      </c>
      <c r="S96" s="205">
        <v>0</v>
      </c>
      <c r="T96" s="343">
        <v>0</v>
      </c>
      <c r="U96" s="343">
        <v>0</v>
      </c>
      <c r="V96" s="125">
        <v>0</v>
      </c>
      <c r="X96" s="111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171"/>
      <c r="FC96" s="60"/>
      <c r="FD96" s="99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S96" s="60"/>
    </row>
    <row r="97" spans="1:256" s="172" customFormat="1" x14ac:dyDescent="0.25">
      <c r="A97" s="315" t="s">
        <v>132</v>
      </c>
      <c r="B97" s="298" t="s">
        <v>74</v>
      </c>
      <c r="C97" s="258">
        <f>SUM(C98:C99)</f>
        <v>32</v>
      </c>
      <c r="D97" s="372">
        <f t="shared" ref="D97:V97" si="14">SUM(D98:D99)</f>
        <v>32</v>
      </c>
      <c r="E97" s="372">
        <f t="shared" si="14"/>
        <v>28</v>
      </c>
      <c r="F97" s="372">
        <f t="shared" si="14"/>
        <v>4</v>
      </c>
      <c r="G97" s="372">
        <f t="shared" si="14"/>
        <v>0</v>
      </c>
      <c r="H97" s="372">
        <f t="shared" si="14"/>
        <v>2</v>
      </c>
      <c r="I97" s="373">
        <f t="shared" si="14"/>
        <v>2816</v>
      </c>
      <c r="J97" s="372">
        <f t="shared" si="14"/>
        <v>88</v>
      </c>
      <c r="K97" s="372">
        <f t="shared" si="14"/>
        <v>92.026143790849673</v>
      </c>
      <c r="L97" s="372">
        <f t="shared" si="14"/>
        <v>35</v>
      </c>
      <c r="M97" s="372">
        <f t="shared" si="14"/>
        <v>32</v>
      </c>
      <c r="N97" s="372">
        <f t="shared" si="14"/>
        <v>1</v>
      </c>
      <c r="O97" s="372">
        <f t="shared" si="14"/>
        <v>0</v>
      </c>
      <c r="P97" s="372">
        <f t="shared" si="14"/>
        <v>0</v>
      </c>
      <c r="Q97" s="372">
        <f t="shared" si="14"/>
        <v>1</v>
      </c>
      <c r="R97" s="368">
        <f t="shared" si="14"/>
        <v>9</v>
      </c>
      <c r="S97" s="369">
        <f t="shared" si="14"/>
        <v>0</v>
      </c>
      <c r="T97" s="370">
        <f t="shared" si="14"/>
        <v>0</v>
      </c>
      <c r="U97" s="370">
        <f t="shared" si="14"/>
        <v>0</v>
      </c>
      <c r="V97" s="374">
        <f t="shared" si="14"/>
        <v>6</v>
      </c>
      <c r="X97" s="111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171"/>
      <c r="FC97" s="60"/>
      <c r="FD97" s="99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S97" s="60"/>
    </row>
    <row r="98" spans="1:256" s="172" customFormat="1" x14ac:dyDescent="0.25">
      <c r="A98" s="316" t="s">
        <v>110</v>
      </c>
      <c r="B98" s="302" t="s">
        <v>102</v>
      </c>
      <c r="C98" s="77">
        <f>'U.E. ALZIRA'!C38</f>
        <v>32</v>
      </c>
      <c r="D98" s="81">
        <f>'U.E. ALZIRA'!D38</f>
        <v>32</v>
      </c>
      <c r="E98" s="81">
        <f>'U.E. ALZIRA'!E38</f>
        <v>28</v>
      </c>
      <c r="F98" s="81">
        <f>'U.E. ALZIRA'!F38</f>
        <v>4</v>
      </c>
      <c r="G98" s="81">
        <f>'U.E. ALZIRA'!G38</f>
        <v>0</v>
      </c>
      <c r="H98" s="81">
        <f>'U.E. ALZIRA'!H38</f>
        <v>2</v>
      </c>
      <c r="I98" s="375">
        <f>'U.E. ALZIRA'!I38</f>
        <v>2816</v>
      </c>
      <c r="J98" s="81">
        <f>'U.E. ALZIRA'!J38</f>
        <v>88</v>
      </c>
      <c r="K98" s="81">
        <f>'U.E. ALZIRA'!K38</f>
        <v>92.026143790849673</v>
      </c>
      <c r="L98" s="81">
        <f>'U.E. ALZIRA'!L38</f>
        <v>34</v>
      </c>
      <c r="M98" s="81">
        <f>'U.E. ALZIRA'!M38</f>
        <v>32</v>
      </c>
      <c r="N98" s="81">
        <f>'U.E. ALZIRA'!N38</f>
        <v>1</v>
      </c>
      <c r="O98" s="81">
        <f>'U.E. ALZIRA'!O38</f>
        <v>0</v>
      </c>
      <c r="P98" s="81">
        <f>'U.E. ALZIRA'!P38</f>
        <v>0</v>
      </c>
      <c r="Q98" s="81">
        <f>'U.E. ALZIRA'!Q38</f>
        <v>1</v>
      </c>
      <c r="R98" s="342">
        <f>'U.E. ALZIRA'!R38</f>
        <v>9</v>
      </c>
      <c r="S98" s="205">
        <f>'U.E. ALZIRA'!S38</f>
        <v>0</v>
      </c>
      <c r="T98" s="343">
        <f>'U.E. ALZIRA'!T38</f>
        <v>0</v>
      </c>
      <c r="U98" s="343">
        <f>'U.E. ALZIRA'!U38</f>
        <v>0</v>
      </c>
      <c r="V98" s="125">
        <f>'U.E. ALZIRA'!V38</f>
        <v>6</v>
      </c>
      <c r="X98" s="111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171"/>
      <c r="FC98" s="60"/>
      <c r="FD98" s="99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S98" s="60"/>
    </row>
    <row r="99" spans="1:256" s="172" customFormat="1" x14ac:dyDescent="0.25">
      <c r="A99" s="316" t="s">
        <v>110</v>
      </c>
      <c r="B99" s="122" t="s">
        <v>121</v>
      </c>
      <c r="C99" s="77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375">
        <v>0</v>
      </c>
      <c r="J99" s="81"/>
      <c r="K99" s="81"/>
      <c r="L99" s="81">
        <v>1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342">
        <v>0</v>
      </c>
      <c r="S99" s="205">
        <v>0</v>
      </c>
      <c r="T99" s="343">
        <v>0</v>
      </c>
      <c r="U99" s="343">
        <v>0</v>
      </c>
      <c r="V99" s="125">
        <v>0</v>
      </c>
      <c r="W99" s="60"/>
      <c r="X99" s="111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171"/>
      <c r="FC99" s="60"/>
      <c r="FD99" s="99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S99" s="60"/>
    </row>
    <row r="100" spans="1:256" s="172" customFormat="1" x14ac:dyDescent="0.25">
      <c r="A100" s="87" t="s">
        <v>133</v>
      </c>
      <c r="B100" s="143" t="s">
        <v>80</v>
      </c>
      <c r="C100" s="258">
        <f>SUM(C101:C102)</f>
        <v>12</v>
      </c>
      <c r="D100" s="372">
        <f t="shared" ref="D100:V100" si="15">SUM(D101:D102)</f>
        <v>7</v>
      </c>
      <c r="E100" s="372">
        <f t="shared" si="15"/>
        <v>4</v>
      </c>
      <c r="F100" s="372">
        <f t="shared" si="15"/>
        <v>3</v>
      </c>
      <c r="G100" s="372">
        <f t="shared" si="15"/>
        <v>5</v>
      </c>
      <c r="H100" s="372">
        <f t="shared" si="15"/>
        <v>2</v>
      </c>
      <c r="I100" s="373">
        <f t="shared" si="15"/>
        <v>687</v>
      </c>
      <c r="J100" s="372">
        <f t="shared" si="15"/>
        <v>55.909090909090907</v>
      </c>
      <c r="K100" s="372">
        <f t="shared" si="15"/>
        <v>20.098039215686274</v>
      </c>
      <c r="L100" s="372">
        <f t="shared" si="15"/>
        <v>17</v>
      </c>
      <c r="M100" s="372">
        <f t="shared" si="15"/>
        <v>12</v>
      </c>
      <c r="N100" s="372">
        <f t="shared" si="15"/>
        <v>2</v>
      </c>
      <c r="O100" s="372">
        <f t="shared" si="15"/>
        <v>0</v>
      </c>
      <c r="P100" s="372">
        <f t="shared" si="15"/>
        <v>0</v>
      </c>
      <c r="Q100" s="372">
        <f t="shared" si="15"/>
        <v>2</v>
      </c>
      <c r="R100" s="368">
        <f t="shared" si="15"/>
        <v>2</v>
      </c>
      <c r="S100" s="369">
        <f t="shared" si="15"/>
        <v>1</v>
      </c>
      <c r="T100" s="370">
        <f t="shared" si="15"/>
        <v>1</v>
      </c>
      <c r="U100" s="370">
        <f t="shared" si="15"/>
        <v>2</v>
      </c>
      <c r="V100" s="374">
        <f t="shared" si="15"/>
        <v>0</v>
      </c>
      <c r="W100" s="90"/>
      <c r="X100" s="111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171"/>
      <c r="FC100" s="60"/>
      <c r="FD100" s="99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S100" s="60"/>
    </row>
    <row r="101" spans="1:256" s="172" customFormat="1" x14ac:dyDescent="0.25">
      <c r="A101" s="76" t="s">
        <v>112</v>
      </c>
      <c r="B101" s="302" t="s">
        <v>102</v>
      </c>
      <c r="C101" s="77">
        <f>'U.E. ALZIRA'!C40</f>
        <v>11</v>
      </c>
      <c r="D101" s="81">
        <f>'U.E. ALZIRA'!D40</f>
        <v>6</v>
      </c>
      <c r="E101" s="81">
        <f>'U.E. ALZIRA'!E40</f>
        <v>4</v>
      </c>
      <c r="F101" s="81">
        <f>'U.E. ALZIRA'!F40</f>
        <v>2</v>
      </c>
      <c r="G101" s="81">
        <f>'U.E. ALZIRA'!G40</f>
        <v>5</v>
      </c>
      <c r="H101" s="81">
        <f>'U.E. ALZIRA'!H40</f>
        <v>2</v>
      </c>
      <c r="I101" s="375">
        <f>'U.E. ALZIRA'!I40</f>
        <v>615</v>
      </c>
      <c r="J101" s="81">
        <f>'U.E. ALZIRA'!J40</f>
        <v>55.909090909090907</v>
      </c>
      <c r="K101" s="81">
        <f>'U.E. ALZIRA'!K40</f>
        <v>20.098039215686274</v>
      </c>
      <c r="L101" s="81">
        <f>'U.E. ALZIRA'!L40</f>
        <v>16</v>
      </c>
      <c r="M101" s="81">
        <f>'U.E. ALZIRA'!M40</f>
        <v>11</v>
      </c>
      <c r="N101" s="81">
        <f>'U.E. ALZIRA'!N40</f>
        <v>2</v>
      </c>
      <c r="O101" s="81">
        <f>'U.E. ALZIRA'!O40</f>
        <v>0</v>
      </c>
      <c r="P101" s="81">
        <f>'U.E. ALZIRA'!P40</f>
        <v>0</v>
      </c>
      <c r="Q101" s="81">
        <f>'U.E. ALZIRA'!Q40</f>
        <v>2</v>
      </c>
      <c r="R101" s="342">
        <f>'U.E. ALZIRA'!R40</f>
        <v>2</v>
      </c>
      <c r="S101" s="205">
        <f>'U.E. ALZIRA'!S40</f>
        <v>1</v>
      </c>
      <c r="T101" s="343">
        <f>'U.E. ALZIRA'!T40</f>
        <v>1</v>
      </c>
      <c r="U101" s="343">
        <f>'U.E. ALZIRA'!U40</f>
        <v>2</v>
      </c>
      <c r="V101" s="125">
        <f>'U.E. ALZIRA'!V40</f>
        <v>0</v>
      </c>
      <c r="W101" s="60"/>
      <c r="X101" s="111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171"/>
      <c r="FC101" s="60"/>
      <c r="FD101" s="99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S101" s="60"/>
    </row>
    <row r="102" spans="1:256" s="172" customFormat="1" x14ac:dyDescent="0.25">
      <c r="A102" s="76" t="s">
        <v>112</v>
      </c>
      <c r="B102" s="122" t="s">
        <v>121</v>
      </c>
      <c r="C102" s="77">
        <v>1</v>
      </c>
      <c r="D102" s="81">
        <v>1</v>
      </c>
      <c r="E102" s="81">
        <v>0</v>
      </c>
      <c r="F102" s="81">
        <v>1</v>
      </c>
      <c r="G102" s="81">
        <v>0</v>
      </c>
      <c r="H102" s="81">
        <v>0</v>
      </c>
      <c r="I102" s="375">
        <v>72</v>
      </c>
      <c r="J102" s="81"/>
      <c r="K102" s="81"/>
      <c r="L102" s="81">
        <v>1</v>
      </c>
      <c r="M102" s="81">
        <v>1</v>
      </c>
      <c r="N102" s="81">
        <v>0</v>
      </c>
      <c r="O102" s="81">
        <v>0</v>
      </c>
      <c r="P102" s="81">
        <v>0</v>
      </c>
      <c r="Q102" s="81">
        <v>0</v>
      </c>
      <c r="R102" s="342">
        <v>0</v>
      </c>
      <c r="S102" s="205">
        <v>0</v>
      </c>
      <c r="T102" s="343">
        <v>0</v>
      </c>
      <c r="U102" s="343">
        <v>0</v>
      </c>
      <c r="V102" s="125">
        <v>0</v>
      </c>
      <c r="W102" s="111"/>
      <c r="X102" s="111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171"/>
      <c r="FC102" s="60"/>
      <c r="FD102" s="99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S102" s="60"/>
    </row>
    <row r="103" spans="1:256" s="69" customFormat="1" x14ac:dyDescent="0.25">
      <c r="A103" s="87" t="s">
        <v>134</v>
      </c>
      <c r="B103" s="143" t="s">
        <v>26</v>
      </c>
      <c r="C103" s="258">
        <f>SUM(C104:C105)</f>
        <v>12</v>
      </c>
      <c r="D103" s="372">
        <f t="shared" ref="D103:V103" si="16">SUM(D104:D105)</f>
        <v>2</v>
      </c>
      <c r="E103" s="372">
        <f t="shared" si="16"/>
        <v>0</v>
      </c>
      <c r="F103" s="372">
        <f t="shared" si="16"/>
        <v>2</v>
      </c>
      <c r="G103" s="372">
        <f t="shared" si="16"/>
        <v>10</v>
      </c>
      <c r="H103" s="372">
        <f t="shared" si="16"/>
        <v>0</v>
      </c>
      <c r="I103" s="373">
        <f t="shared" si="16"/>
        <v>252</v>
      </c>
      <c r="J103" s="372">
        <f t="shared" si="16"/>
        <v>21.272727272727273</v>
      </c>
      <c r="K103" s="372">
        <f t="shared" si="16"/>
        <v>7.6470588235294121</v>
      </c>
      <c r="L103" s="372">
        <f t="shared" si="16"/>
        <v>19</v>
      </c>
      <c r="M103" s="372">
        <f t="shared" si="16"/>
        <v>15</v>
      </c>
      <c r="N103" s="372">
        <f t="shared" si="16"/>
        <v>4</v>
      </c>
      <c r="O103" s="372">
        <f t="shared" si="16"/>
        <v>4</v>
      </c>
      <c r="P103" s="372">
        <f t="shared" si="16"/>
        <v>0</v>
      </c>
      <c r="Q103" s="372">
        <f t="shared" si="16"/>
        <v>0</v>
      </c>
      <c r="R103" s="368">
        <f t="shared" si="16"/>
        <v>0</v>
      </c>
      <c r="S103" s="369">
        <f t="shared" si="16"/>
        <v>0</v>
      </c>
      <c r="T103" s="370">
        <f t="shared" si="16"/>
        <v>0</v>
      </c>
      <c r="U103" s="370">
        <f t="shared" si="16"/>
        <v>0</v>
      </c>
      <c r="V103" s="374">
        <f t="shared" si="16"/>
        <v>0</v>
      </c>
      <c r="W103" s="90"/>
      <c r="X103" s="134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135"/>
      <c r="FC103" s="90"/>
      <c r="FD103" s="102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S103" s="90"/>
    </row>
    <row r="104" spans="1:256" s="69" customFormat="1" x14ac:dyDescent="0.25">
      <c r="A104" s="76" t="s">
        <v>111</v>
      </c>
      <c r="B104" s="302" t="s">
        <v>102</v>
      </c>
      <c r="C104" s="77">
        <f>'U.E. ALZIRA'!C41</f>
        <v>11</v>
      </c>
      <c r="D104" s="81">
        <f>'U.E. ALZIRA'!D41</f>
        <v>2</v>
      </c>
      <c r="E104" s="81">
        <f>'U.E. ALZIRA'!E41</f>
        <v>0</v>
      </c>
      <c r="F104" s="81">
        <f>'U.E. ALZIRA'!F41</f>
        <v>2</v>
      </c>
      <c r="G104" s="81">
        <f>'U.E. ALZIRA'!G41</f>
        <v>9</v>
      </c>
      <c r="H104" s="81">
        <f>'U.E. ALZIRA'!H41</f>
        <v>0</v>
      </c>
      <c r="I104" s="375">
        <f>'U.E. ALZIRA'!I41</f>
        <v>234</v>
      </c>
      <c r="J104" s="81">
        <f>'U.E. ALZIRA'!J41</f>
        <v>21.272727272727273</v>
      </c>
      <c r="K104" s="81">
        <f>'U.E. ALZIRA'!K41</f>
        <v>7.6470588235294121</v>
      </c>
      <c r="L104" s="81">
        <f>'U.E. ALZIRA'!L41</f>
        <v>18</v>
      </c>
      <c r="M104" s="81">
        <f>'U.E. ALZIRA'!M41</f>
        <v>14</v>
      </c>
      <c r="N104" s="81">
        <f>'U.E. ALZIRA'!N41</f>
        <v>4</v>
      </c>
      <c r="O104" s="81">
        <f>'U.E. ALZIRA'!O41</f>
        <v>4</v>
      </c>
      <c r="P104" s="81">
        <f>'U.E. ALZIRA'!P41</f>
        <v>0</v>
      </c>
      <c r="Q104" s="81">
        <f>'U.E. ALZIRA'!Q41</f>
        <v>0</v>
      </c>
      <c r="R104" s="342">
        <f>'U.E. ALZIRA'!R41</f>
        <v>0</v>
      </c>
      <c r="S104" s="205">
        <f>'U.E. ALZIRA'!S41</f>
        <v>0</v>
      </c>
      <c r="T104" s="343">
        <f>'U.E. ALZIRA'!T41</f>
        <v>0</v>
      </c>
      <c r="U104" s="343">
        <f>'U.E. ALZIRA'!U41</f>
        <v>0</v>
      </c>
      <c r="V104" s="125">
        <f>'U.E. ALZIRA'!V41</f>
        <v>0</v>
      </c>
      <c r="W104" s="90"/>
      <c r="X104" s="134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135"/>
      <c r="FC104" s="90"/>
      <c r="FD104" s="102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S104" s="90"/>
    </row>
    <row r="105" spans="1:256" s="59" customFormat="1" x14ac:dyDescent="0.25">
      <c r="A105" s="76" t="s">
        <v>111</v>
      </c>
      <c r="B105" s="122" t="s">
        <v>121</v>
      </c>
      <c r="C105" s="77">
        <v>1</v>
      </c>
      <c r="D105" s="81">
        <v>0</v>
      </c>
      <c r="E105" s="81">
        <v>0</v>
      </c>
      <c r="F105" s="81">
        <v>0</v>
      </c>
      <c r="G105" s="81">
        <v>1</v>
      </c>
      <c r="H105" s="81">
        <v>0</v>
      </c>
      <c r="I105" s="375">
        <v>18</v>
      </c>
      <c r="J105" s="81"/>
      <c r="K105" s="81"/>
      <c r="L105" s="81">
        <v>1</v>
      </c>
      <c r="M105" s="81">
        <v>1</v>
      </c>
      <c r="N105" s="81">
        <v>0</v>
      </c>
      <c r="O105" s="81">
        <v>0</v>
      </c>
      <c r="P105" s="81">
        <v>0</v>
      </c>
      <c r="Q105" s="81">
        <v>0</v>
      </c>
      <c r="R105" s="342">
        <v>0</v>
      </c>
      <c r="S105" s="205">
        <v>0</v>
      </c>
      <c r="T105" s="343">
        <v>0</v>
      </c>
      <c r="U105" s="343">
        <v>0</v>
      </c>
      <c r="V105" s="125">
        <v>0</v>
      </c>
      <c r="W105" s="60"/>
      <c r="X105" s="111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9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171"/>
      <c r="FC105" s="60"/>
      <c r="FD105" s="99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10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s="59" customFormat="1" x14ac:dyDescent="0.25">
      <c r="A106" s="87" t="s">
        <v>135</v>
      </c>
      <c r="B106" s="143" t="s">
        <v>136</v>
      </c>
      <c r="C106" s="258">
        <f>SUM(C107:C108)</f>
        <v>7</v>
      </c>
      <c r="D106" s="372">
        <f t="shared" ref="D106:V106" si="17">SUM(D107:D108)</f>
        <v>5</v>
      </c>
      <c r="E106" s="372">
        <f t="shared" si="17"/>
        <v>4</v>
      </c>
      <c r="F106" s="372">
        <f t="shared" si="17"/>
        <v>1</v>
      </c>
      <c r="G106" s="372">
        <f t="shared" si="17"/>
        <v>2</v>
      </c>
      <c r="H106" s="372">
        <f t="shared" si="17"/>
        <v>0</v>
      </c>
      <c r="I106" s="373">
        <f t="shared" si="17"/>
        <v>436</v>
      </c>
      <c r="J106" s="372">
        <f t="shared" si="17"/>
        <v>62.285714285714285</v>
      </c>
      <c r="K106" s="372">
        <f t="shared" si="17"/>
        <v>14.248366013071895</v>
      </c>
      <c r="L106" s="372">
        <f t="shared" si="17"/>
        <v>18</v>
      </c>
      <c r="M106" s="372">
        <f t="shared" si="17"/>
        <v>11</v>
      </c>
      <c r="N106" s="372">
        <f t="shared" si="17"/>
        <v>6</v>
      </c>
      <c r="O106" s="372">
        <f t="shared" si="17"/>
        <v>6</v>
      </c>
      <c r="P106" s="372">
        <f t="shared" si="17"/>
        <v>0</v>
      </c>
      <c r="Q106" s="372">
        <f t="shared" si="17"/>
        <v>0</v>
      </c>
      <c r="R106" s="368">
        <f t="shared" si="17"/>
        <v>0</v>
      </c>
      <c r="S106" s="369">
        <f t="shared" si="17"/>
        <v>0</v>
      </c>
      <c r="T106" s="370">
        <f t="shared" si="17"/>
        <v>0</v>
      </c>
      <c r="U106" s="370">
        <f t="shared" si="17"/>
        <v>0</v>
      </c>
      <c r="V106" s="374">
        <f t="shared" si="17"/>
        <v>1</v>
      </c>
      <c r="W106" s="60"/>
      <c r="X106" s="111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9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171"/>
      <c r="FC106" s="60"/>
      <c r="FD106" s="99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10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s="59" customFormat="1" x14ac:dyDescent="0.25">
      <c r="A107" s="76" t="s">
        <v>113</v>
      </c>
      <c r="B107" s="302" t="s">
        <v>102</v>
      </c>
      <c r="C107" s="77">
        <f>'U.E. ALZIRA'!C66</f>
        <v>7</v>
      </c>
      <c r="D107" s="81">
        <f>'U.E. ALZIRA'!D66</f>
        <v>5</v>
      </c>
      <c r="E107" s="81">
        <f>'U.E. ALZIRA'!E66</f>
        <v>4</v>
      </c>
      <c r="F107" s="81">
        <f>'U.E. ALZIRA'!F66</f>
        <v>1</v>
      </c>
      <c r="G107" s="81">
        <f>'U.E. ALZIRA'!G66</f>
        <v>2</v>
      </c>
      <c r="H107" s="81">
        <f>'U.E. ALZIRA'!H66</f>
        <v>0</v>
      </c>
      <c r="I107" s="375">
        <f>'U.E. ALZIRA'!I66</f>
        <v>436</v>
      </c>
      <c r="J107" s="81">
        <f>'U.E. ALZIRA'!J66</f>
        <v>62.285714285714285</v>
      </c>
      <c r="K107" s="81">
        <f>'U.E. ALZIRA'!K66</f>
        <v>14.248366013071895</v>
      </c>
      <c r="L107" s="81">
        <f>'U.E. ALZIRA'!L66</f>
        <v>17</v>
      </c>
      <c r="M107" s="81">
        <f>'U.E. ALZIRA'!M66</f>
        <v>11</v>
      </c>
      <c r="N107" s="81">
        <f>'U.E. ALZIRA'!N66</f>
        <v>6</v>
      </c>
      <c r="O107" s="81">
        <f>'U.E. ALZIRA'!O66</f>
        <v>6</v>
      </c>
      <c r="P107" s="81">
        <f>'U.E. ALZIRA'!P66</f>
        <v>0</v>
      </c>
      <c r="Q107" s="81">
        <f>'U.E. ALZIRA'!Q66</f>
        <v>0</v>
      </c>
      <c r="R107" s="342">
        <f>'U.E. ALZIRA'!R66</f>
        <v>0</v>
      </c>
      <c r="S107" s="205">
        <f>'U.E. ALZIRA'!S66</f>
        <v>0</v>
      </c>
      <c r="T107" s="343">
        <f>'U.E. ALZIRA'!T66</f>
        <v>0</v>
      </c>
      <c r="U107" s="343">
        <f>'U.E. ALZIRA'!U66</f>
        <v>0</v>
      </c>
      <c r="V107" s="125">
        <f>'U.E. ALZIRA'!V66</f>
        <v>1</v>
      </c>
      <c r="W107" s="60"/>
      <c r="X107" s="111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9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171"/>
      <c r="FC107" s="60"/>
      <c r="FD107" s="99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10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s="90" customFormat="1" x14ac:dyDescent="0.25">
      <c r="A108" s="76" t="s">
        <v>113</v>
      </c>
      <c r="B108" s="122" t="s">
        <v>121</v>
      </c>
      <c r="C108" s="77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375">
        <v>0</v>
      </c>
      <c r="J108" s="81"/>
      <c r="K108" s="81"/>
      <c r="L108" s="81">
        <v>1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342">
        <v>0</v>
      </c>
      <c r="S108" s="205">
        <v>0</v>
      </c>
      <c r="T108" s="343">
        <v>0</v>
      </c>
      <c r="U108" s="343">
        <v>0</v>
      </c>
      <c r="V108" s="125">
        <v>0</v>
      </c>
      <c r="W108" s="278"/>
      <c r="X108" s="134"/>
      <c r="FB108" s="135"/>
      <c r="FD108" s="102"/>
      <c r="FR108" s="139"/>
    </row>
    <row r="109" spans="1:256" s="90" customFormat="1" x14ac:dyDescent="0.25">
      <c r="A109" s="87" t="s">
        <v>88</v>
      </c>
      <c r="B109" s="143" t="s">
        <v>97</v>
      </c>
      <c r="C109" s="258">
        <f>SUM(C110:C112)</f>
        <v>1</v>
      </c>
      <c r="D109" s="372">
        <f t="shared" ref="D109:V109" si="18">SUM(D110:D112)</f>
        <v>1</v>
      </c>
      <c r="E109" s="372">
        <f t="shared" si="18"/>
        <v>0</v>
      </c>
      <c r="F109" s="372">
        <f t="shared" si="18"/>
        <v>1</v>
      </c>
      <c r="G109" s="372">
        <f t="shared" si="18"/>
        <v>0</v>
      </c>
      <c r="H109" s="372">
        <f t="shared" si="18"/>
        <v>0</v>
      </c>
      <c r="I109" s="373">
        <f t="shared" si="18"/>
        <v>72</v>
      </c>
      <c r="J109" s="372" t="e">
        <f t="shared" si="18"/>
        <v>#DIV/0!</v>
      </c>
      <c r="K109" s="372">
        <f t="shared" si="18"/>
        <v>0</v>
      </c>
      <c r="L109" s="372">
        <f t="shared" si="18"/>
        <v>34</v>
      </c>
      <c r="M109" s="372">
        <f t="shared" si="18"/>
        <v>1</v>
      </c>
      <c r="N109" s="372">
        <f t="shared" si="18"/>
        <v>0</v>
      </c>
      <c r="O109" s="372">
        <f t="shared" si="18"/>
        <v>0</v>
      </c>
      <c r="P109" s="372">
        <f t="shared" si="18"/>
        <v>0</v>
      </c>
      <c r="Q109" s="372">
        <f t="shared" si="18"/>
        <v>0</v>
      </c>
      <c r="R109" s="368">
        <f t="shared" si="18"/>
        <v>0</v>
      </c>
      <c r="S109" s="369">
        <f t="shared" si="18"/>
        <v>0</v>
      </c>
      <c r="T109" s="370">
        <f t="shared" si="18"/>
        <v>0</v>
      </c>
      <c r="U109" s="370">
        <f t="shared" si="18"/>
        <v>0</v>
      </c>
      <c r="V109" s="374">
        <f t="shared" si="18"/>
        <v>0</v>
      </c>
      <c r="W109" s="278"/>
      <c r="X109" s="134"/>
      <c r="FB109" s="135"/>
      <c r="FD109" s="102"/>
      <c r="FR109" s="139"/>
    </row>
    <row r="110" spans="1:256" s="90" customFormat="1" x14ac:dyDescent="0.25">
      <c r="A110" s="76" t="s">
        <v>114</v>
      </c>
      <c r="B110" s="302" t="s">
        <v>102</v>
      </c>
      <c r="C110" s="77">
        <f>'U.E. ALZIRA'!C67</f>
        <v>0</v>
      </c>
      <c r="D110" s="81">
        <f>'U.E. ALZIRA'!D67</f>
        <v>0</v>
      </c>
      <c r="E110" s="81">
        <f>'U.E. ALZIRA'!E67</f>
        <v>0</v>
      </c>
      <c r="F110" s="81">
        <f>'U.E. ALZIRA'!F67</f>
        <v>0</v>
      </c>
      <c r="G110" s="81">
        <f>'U.E. ALZIRA'!G67</f>
        <v>0</v>
      </c>
      <c r="H110" s="81">
        <f>'U.E. ALZIRA'!H67</f>
        <v>0</v>
      </c>
      <c r="I110" s="375">
        <f>'U.E. ALZIRA'!I67</f>
        <v>0</v>
      </c>
      <c r="J110" s="81" t="e">
        <f>'U.E. ALZIRA'!J67</f>
        <v>#DIV/0!</v>
      </c>
      <c r="K110" s="81">
        <f>'U.E. ALZIRA'!K67</f>
        <v>0</v>
      </c>
      <c r="L110" s="81">
        <f>'U.E. ALZIRA'!L67</f>
        <v>34</v>
      </c>
      <c r="M110" s="81">
        <f>'U.E. ALZIRA'!M67</f>
        <v>0</v>
      </c>
      <c r="N110" s="81">
        <f>'U.E. ALZIRA'!N67</f>
        <v>0</v>
      </c>
      <c r="O110" s="81">
        <f>'U.E. ALZIRA'!O67</f>
        <v>0</v>
      </c>
      <c r="P110" s="81">
        <f>'U.E. ALZIRA'!P67</f>
        <v>0</v>
      </c>
      <c r="Q110" s="81">
        <f>'U.E. ALZIRA'!Q67</f>
        <v>0</v>
      </c>
      <c r="R110" s="342">
        <f>'U.E. ALZIRA'!R67</f>
        <v>0</v>
      </c>
      <c r="S110" s="205">
        <f>'U.E. ALZIRA'!S67</f>
        <v>0</v>
      </c>
      <c r="T110" s="343">
        <f>'U.E. ALZIRA'!T67</f>
        <v>0</v>
      </c>
      <c r="U110" s="343">
        <f>'U.E. ALZIRA'!U67</f>
        <v>0</v>
      </c>
      <c r="V110" s="125">
        <f>'U.E. ALZIRA'!V67</f>
        <v>0</v>
      </c>
      <c r="X110" s="134"/>
      <c r="FB110" s="135"/>
      <c r="FD110" s="102"/>
      <c r="FR110" s="139"/>
    </row>
    <row r="111" spans="1:256" s="69" customFormat="1" ht="13.5" customHeight="1" x14ac:dyDescent="0.25">
      <c r="A111" s="76" t="s">
        <v>114</v>
      </c>
      <c r="B111" s="122" t="s">
        <v>121</v>
      </c>
      <c r="C111" s="77">
        <v>1</v>
      </c>
      <c r="D111" s="81">
        <v>1</v>
      </c>
      <c r="E111" s="81">
        <v>0</v>
      </c>
      <c r="F111" s="81">
        <v>1</v>
      </c>
      <c r="G111" s="81">
        <v>0</v>
      </c>
      <c r="H111" s="81">
        <v>0</v>
      </c>
      <c r="I111" s="375">
        <v>72</v>
      </c>
      <c r="J111" s="81"/>
      <c r="K111" s="81"/>
      <c r="L111" s="81"/>
      <c r="M111" s="81"/>
      <c r="N111" s="81"/>
      <c r="O111" s="81"/>
      <c r="P111" s="81"/>
      <c r="Q111" s="81"/>
      <c r="R111" s="342"/>
      <c r="S111" s="205"/>
      <c r="T111" s="343"/>
      <c r="U111" s="343"/>
      <c r="V111" s="125"/>
      <c r="W111" s="90"/>
      <c r="X111" s="134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135"/>
      <c r="FC111" s="90"/>
      <c r="FD111" s="102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S111" s="90"/>
    </row>
    <row r="112" spans="1:256" s="69" customFormat="1" ht="13.5" customHeight="1" x14ac:dyDescent="0.25">
      <c r="A112" s="76" t="s">
        <v>114</v>
      </c>
      <c r="B112" s="302" t="s">
        <v>94</v>
      </c>
      <c r="C112" s="77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375">
        <v>0</v>
      </c>
      <c r="J112" s="81"/>
      <c r="K112" s="81"/>
      <c r="L112" s="81">
        <v>0</v>
      </c>
      <c r="M112" s="81">
        <v>1</v>
      </c>
      <c r="N112" s="81">
        <v>0</v>
      </c>
      <c r="O112" s="81">
        <v>0</v>
      </c>
      <c r="P112" s="81">
        <v>0</v>
      </c>
      <c r="Q112" s="81">
        <v>0</v>
      </c>
      <c r="R112" s="342">
        <v>0</v>
      </c>
      <c r="S112" s="205">
        <v>0</v>
      </c>
      <c r="T112" s="343">
        <v>0</v>
      </c>
      <c r="U112" s="343">
        <v>0</v>
      </c>
      <c r="V112" s="125">
        <v>0</v>
      </c>
      <c r="W112" s="90"/>
      <c r="X112" s="134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135"/>
      <c r="FC112" s="90"/>
      <c r="FD112" s="102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S112" s="90"/>
    </row>
    <row r="113" spans="1:253" s="69" customFormat="1" ht="13.5" customHeight="1" x14ac:dyDescent="0.25">
      <c r="A113" s="87" t="s">
        <v>152</v>
      </c>
      <c r="B113" s="143" t="s">
        <v>97</v>
      </c>
      <c r="C113" s="77">
        <f>'U.E. ALZIRA'!C68</f>
        <v>0</v>
      </c>
      <c r="D113" s="81">
        <f>'U.E. ALZIRA'!D68</f>
        <v>0</v>
      </c>
      <c r="E113" s="81">
        <f>'U.E. ALZIRA'!E68</f>
        <v>0</v>
      </c>
      <c r="F113" s="81">
        <f>'U.E. ALZIRA'!F68</f>
        <v>0</v>
      </c>
      <c r="G113" s="81">
        <f>'U.E. ALZIRA'!G68</f>
        <v>0</v>
      </c>
      <c r="H113" s="81">
        <f>'U.E. ALZIRA'!H68</f>
        <v>0</v>
      </c>
      <c r="I113" s="81">
        <f>'U.E. ALZIRA'!I68</f>
        <v>0</v>
      </c>
      <c r="J113" s="81" t="e">
        <f>'U.E. ALZIRA'!J68</f>
        <v>#DIV/0!</v>
      </c>
      <c r="K113" s="81">
        <f>'U.E. ALZIRA'!K68</f>
        <v>0</v>
      </c>
      <c r="L113" s="81">
        <v>15</v>
      </c>
      <c r="M113" s="81">
        <f>'U.E. ALZIRA'!M68</f>
        <v>0</v>
      </c>
      <c r="N113" s="81">
        <f>'U.E. ALZIRA'!N68</f>
        <v>0</v>
      </c>
      <c r="O113" s="81">
        <f>'U.E. ALZIRA'!O68</f>
        <v>0</v>
      </c>
      <c r="P113" s="81">
        <f>'U.E. ALZIRA'!P68</f>
        <v>0</v>
      </c>
      <c r="Q113" s="81">
        <f>'U.E. ALZIRA'!Q68</f>
        <v>0</v>
      </c>
      <c r="R113" s="368">
        <f>'U.E. ALZIRA'!R68</f>
        <v>0</v>
      </c>
      <c r="S113" s="369">
        <f>'U.E. ALZIRA'!S68</f>
        <v>0</v>
      </c>
      <c r="T113" s="370">
        <f>'U.E. ALZIRA'!T68</f>
        <v>0</v>
      </c>
      <c r="U113" s="370">
        <f>'U.E. ALZIRA'!U68</f>
        <v>0</v>
      </c>
      <c r="V113" s="125">
        <f>'U.E. ALZIRA'!V68</f>
        <v>0</v>
      </c>
      <c r="W113" s="90"/>
      <c r="X113" s="134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135"/>
      <c r="FC113" s="90"/>
      <c r="FD113" s="102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S113" s="90"/>
    </row>
    <row r="114" spans="1:253" s="69" customFormat="1" ht="13.5" customHeight="1" x14ac:dyDescent="0.25">
      <c r="A114" s="87" t="s">
        <v>153</v>
      </c>
      <c r="B114" s="143" t="s">
        <v>146</v>
      </c>
      <c r="C114" s="77">
        <f>'U.E. ALZIRA'!C69</f>
        <v>0</v>
      </c>
      <c r="D114" s="81">
        <f>'U.E. ALZIRA'!D69</f>
        <v>0</v>
      </c>
      <c r="E114" s="81">
        <f>'U.E. ALZIRA'!E69</f>
        <v>0</v>
      </c>
      <c r="F114" s="81">
        <f>'U.E. ALZIRA'!F69</f>
        <v>0</v>
      </c>
      <c r="G114" s="81">
        <f>'U.E. ALZIRA'!G69</f>
        <v>0</v>
      </c>
      <c r="H114" s="81">
        <f>'U.E. ALZIRA'!H69</f>
        <v>0</v>
      </c>
      <c r="I114" s="81">
        <f>'U.E. ALZIRA'!I69</f>
        <v>0</v>
      </c>
      <c r="J114" s="81" t="e">
        <f>'U.E. ALZIRA'!J69</f>
        <v>#DIV/0!</v>
      </c>
      <c r="K114" s="81">
        <f>'U.E. ALZIRA'!K69</f>
        <v>0</v>
      </c>
      <c r="L114" s="81">
        <f>'U.E. ALZIRA'!L69</f>
        <v>34</v>
      </c>
      <c r="M114" s="81">
        <f>'U.E. ALZIRA'!M69</f>
        <v>0</v>
      </c>
      <c r="N114" s="81">
        <f>'U.E. ALZIRA'!N69</f>
        <v>0</v>
      </c>
      <c r="O114" s="81">
        <f>'U.E. ALZIRA'!O69</f>
        <v>0</v>
      </c>
      <c r="P114" s="81">
        <f>'U.E. ALZIRA'!P69</f>
        <v>0</v>
      </c>
      <c r="Q114" s="81">
        <f>'U.E. ALZIRA'!Q69</f>
        <v>0</v>
      </c>
      <c r="R114" s="368">
        <f>'U.E. ALZIRA'!R69</f>
        <v>0</v>
      </c>
      <c r="S114" s="369">
        <f>'U.E. ALZIRA'!S69</f>
        <v>0</v>
      </c>
      <c r="T114" s="370">
        <f>'U.E. ALZIRA'!T69</f>
        <v>0</v>
      </c>
      <c r="U114" s="370">
        <f>'U.E. ALZIRA'!U69</f>
        <v>0</v>
      </c>
      <c r="V114" s="125">
        <f>'U.E. ALZIRA'!V69</f>
        <v>0</v>
      </c>
      <c r="W114" s="90"/>
      <c r="X114" s="134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135"/>
      <c r="FC114" s="90"/>
      <c r="FD114" s="102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S114" s="90"/>
    </row>
    <row r="115" spans="1:253" s="69" customFormat="1" ht="13.5" customHeight="1" x14ac:dyDescent="0.25">
      <c r="A115" s="87" t="s">
        <v>154</v>
      </c>
      <c r="B115" s="122"/>
      <c r="C115" s="77">
        <f>'U.E. ALZIRA'!C70</f>
        <v>0</v>
      </c>
      <c r="D115" s="81">
        <f>'U.E. ALZIRA'!D70</f>
        <v>0</v>
      </c>
      <c r="E115" s="81">
        <f>'U.E. ALZIRA'!E70</f>
        <v>0</v>
      </c>
      <c r="F115" s="81">
        <f>'U.E. ALZIRA'!F70</f>
        <v>0</v>
      </c>
      <c r="G115" s="81">
        <f>'U.E. ALZIRA'!G70</f>
        <v>0</v>
      </c>
      <c r="H115" s="81">
        <f>'U.E. ALZIRA'!H70</f>
        <v>0</v>
      </c>
      <c r="I115" s="81">
        <f>'U.E. ALZIRA'!I70</f>
        <v>0</v>
      </c>
      <c r="J115" s="81" t="e">
        <f>'U.E. ALZIRA'!J70</f>
        <v>#DIV/0!</v>
      </c>
      <c r="K115" s="81">
        <f>'U.E. ALZIRA'!K70</f>
        <v>0</v>
      </c>
      <c r="L115" s="81"/>
      <c r="M115" s="81">
        <f>'U.E. ALZIRA'!M70</f>
        <v>0</v>
      </c>
      <c r="N115" s="81">
        <f>'U.E. ALZIRA'!N70</f>
        <v>0</v>
      </c>
      <c r="O115" s="81">
        <f>'U.E. ALZIRA'!O70</f>
        <v>0</v>
      </c>
      <c r="P115" s="81">
        <f>'U.E. ALZIRA'!P70</f>
        <v>0</v>
      </c>
      <c r="Q115" s="81">
        <f>'U.E. ALZIRA'!Q70</f>
        <v>0</v>
      </c>
      <c r="R115" s="368">
        <f>'U.E. ALZIRA'!R70</f>
        <v>0</v>
      </c>
      <c r="S115" s="369">
        <f>'U.E. ALZIRA'!S70</f>
        <v>0</v>
      </c>
      <c r="T115" s="370">
        <f>'U.E. ALZIRA'!T70</f>
        <v>0</v>
      </c>
      <c r="U115" s="370">
        <f>'U.E. ALZIRA'!U70</f>
        <v>0</v>
      </c>
      <c r="V115" s="125">
        <f>'U.E. ALZIRA'!V70</f>
        <v>0</v>
      </c>
      <c r="W115" s="90"/>
      <c r="X115" s="134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135"/>
      <c r="FC115" s="90"/>
      <c r="FD115" s="102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S115" s="90"/>
    </row>
    <row r="116" spans="1:253" s="172" customFormat="1" ht="13.5" customHeight="1" x14ac:dyDescent="0.25">
      <c r="A116" s="365" t="s">
        <v>155</v>
      </c>
      <c r="B116" s="353"/>
      <c r="C116" s="77">
        <f>'U.E. ALZIRA'!C71</f>
        <v>0</v>
      </c>
      <c r="D116" s="81">
        <f>'U.E. ALZIRA'!D71</f>
        <v>0</v>
      </c>
      <c r="E116" s="81">
        <f>'U.E. ALZIRA'!E71</f>
        <v>0</v>
      </c>
      <c r="F116" s="81">
        <f>'U.E. ALZIRA'!F71</f>
        <v>0</v>
      </c>
      <c r="G116" s="81">
        <f>'U.E. ALZIRA'!G71</f>
        <v>0</v>
      </c>
      <c r="H116" s="81">
        <f>'U.E. ALZIRA'!H71</f>
        <v>0</v>
      </c>
      <c r="I116" s="81">
        <f>'U.E. ALZIRA'!I71</f>
        <v>0</v>
      </c>
      <c r="J116" s="81" t="e">
        <f>'U.E. ALZIRA'!J71</f>
        <v>#DIV/0!</v>
      </c>
      <c r="K116" s="81">
        <f>'U.E. ALZIRA'!K71</f>
        <v>0</v>
      </c>
      <c r="L116" s="81"/>
      <c r="M116" s="81">
        <f>'U.E. ALZIRA'!M71</f>
        <v>0</v>
      </c>
      <c r="N116" s="81">
        <f>'U.E. ALZIRA'!N71</f>
        <v>0</v>
      </c>
      <c r="O116" s="81">
        <f>'U.E. ALZIRA'!O71</f>
        <v>0</v>
      </c>
      <c r="P116" s="81">
        <f>'U.E. ALZIRA'!P71</f>
        <v>0</v>
      </c>
      <c r="Q116" s="81">
        <f>'U.E. ALZIRA'!Q71</f>
        <v>0</v>
      </c>
      <c r="R116" s="368">
        <f>'U.E. ALZIRA'!R71</f>
        <v>0</v>
      </c>
      <c r="S116" s="369">
        <f>'U.E. ALZIRA'!S71</f>
        <v>0</v>
      </c>
      <c r="T116" s="370">
        <f>'U.E. ALZIRA'!T71</f>
        <v>0</v>
      </c>
      <c r="U116" s="370">
        <f>'U.E. ALZIRA'!U71</f>
        <v>0</v>
      </c>
      <c r="V116" s="125">
        <f>'U.E. ALZIRA'!V71</f>
        <v>0</v>
      </c>
      <c r="W116" s="60"/>
      <c r="X116" s="111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171"/>
      <c r="FC116" s="60"/>
      <c r="FD116" s="99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S116" s="60"/>
    </row>
    <row r="117" spans="1:253" s="172" customFormat="1" ht="13.5" hidden="1" customHeight="1" x14ac:dyDescent="0.25">
      <c r="A117" s="266"/>
      <c r="B117" s="353"/>
      <c r="C117" s="77"/>
      <c r="D117" s="81"/>
      <c r="E117" s="81"/>
      <c r="F117" s="81"/>
      <c r="G117" s="81"/>
      <c r="H117" s="81"/>
      <c r="I117" s="375"/>
      <c r="J117" s="81"/>
      <c r="K117" s="81"/>
      <c r="L117" s="81"/>
      <c r="M117" s="81"/>
      <c r="N117" s="81"/>
      <c r="O117" s="81"/>
      <c r="P117" s="81"/>
      <c r="Q117" s="81"/>
      <c r="R117" s="368"/>
      <c r="S117" s="369"/>
      <c r="T117" s="370"/>
      <c r="U117" s="370"/>
      <c r="V117" s="125"/>
      <c r="W117" s="60"/>
      <c r="X117" s="111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171"/>
      <c r="FC117" s="60"/>
      <c r="FD117" s="99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S117" s="60"/>
    </row>
    <row r="118" spans="1:253" s="172" customFormat="1" ht="13.5" hidden="1" customHeight="1" x14ac:dyDescent="0.25">
      <c r="A118" s="266"/>
      <c r="B118" s="302"/>
      <c r="C118" s="77"/>
      <c r="D118" s="81"/>
      <c r="E118" s="81"/>
      <c r="F118" s="81"/>
      <c r="G118" s="81"/>
      <c r="H118" s="81"/>
      <c r="I118" s="375"/>
      <c r="J118" s="81"/>
      <c r="K118" s="81"/>
      <c r="L118" s="81"/>
      <c r="M118" s="81"/>
      <c r="N118" s="81"/>
      <c r="O118" s="81"/>
      <c r="P118" s="81"/>
      <c r="Q118" s="81"/>
      <c r="R118" s="368"/>
      <c r="S118" s="369"/>
      <c r="T118" s="370"/>
      <c r="U118" s="370"/>
      <c r="V118" s="125"/>
      <c r="W118" s="60"/>
      <c r="X118" s="111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171"/>
      <c r="FC118" s="60"/>
      <c r="FD118" s="99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S118" s="60"/>
    </row>
    <row r="119" spans="1:253" s="172" customFormat="1" ht="13.5" hidden="1" customHeight="1" x14ac:dyDescent="0.25">
      <c r="A119" s="266"/>
      <c r="B119" s="353"/>
      <c r="C119" s="77"/>
      <c r="D119" s="81"/>
      <c r="E119" s="81"/>
      <c r="F119" s="81"/>
      <c r="G119" s="81"/>
      <c r="H119" s="81"/>
      <c r="I119" s="375"/>
      <c r="J119" s="81"/>
      <c r="K119" s="81"/>
      <c r="L119" s="81"/>
      <c r="M119" s="81"/>
      <c r="N119" s="81"/>
      <c r="O119" s="81"/>
      <c r="P119" s="81"/>
      <c r="Q119" s="81"/>
      <c r="R119" s="368"/>
      <c r="S119" s="369"/>
      <c r="T119" s="370"/>
      <c r="U119" s="370"/>
      <c r="V119" s="125"/>
      <c r="W119" s="60"/>
      <c r="X119" s="111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171"/>
      <c r="FC119" s="60"/>
      <c r="FD119" s="99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S119" s="60"/>
    </row>
    <row r="120" spans="1:253" s="172" customFormat="1" ht="13.5" hidden="1" customHeight="1" x14ac:dyDescent="0.25">
      <c r="A120" s="266"/>
      <c r="B120" s="353"/>
      <c r="C120" s="77"/>
      <c r="D120" s="81"/>
      <c r="E120" s="81"/>
      <c r="F120" s="81"/>
      <c r="G120" s="81"/>
      <c r="H120" s="81"/>
      <c r="I120" s="375"/>
      <c r="J120" s="81"/>
      <c r="K120" s="81"/>
      <c r="L120" s="81"/>
      <c r="M120" s="81"/>
      <c r="N120" s="81"/>
      <c r="O120" s="81"/>
      <c r="P120" s="81"/>
      <c r="Q120" s="81"/>
      <c r="R120" s="368"/>
      <c r="S120" s="369"/>
      <c r="T120" s="370"/>
      <c r="U120" s="370"/>
      <c r="V120" s="125"/>
      <c r="W120" s="60"/>
      <c r="X120" s="111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171"/>
      <c r="FC120" s="60"/>
      <c r="FD120" s="99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S120" s="60"/>
    </row>
    <row r="121" spans="1:253" s="172" customFormat="1" ht="13.5" hidden="1" customHeight="1" x14ac:dyDescent="0.25">
      <c r="A121" s="266"/>
      <c r="B121" s="353"/>
      <c r="C121" s="77"/>
      <c r="D121" s="81"/>
      <c r="E121" s="81"/>
      <c r="F121" s="81"/>
      <c r="G121" s="81"/>
      <c r="H121" s="81"/>
      <c r="I121" s="375"/>
      <c r="J121" s="81"/>
      <c r="K121" s="81"/>
      <c r="L121" s="81"/>
      <c r="M121" s="81"/>
      <c r="N121" s="81"/>
      <c r="O121" s="81"/>
      <c r="P121" s="81"/>
      <c r="Q121" s="81"/>
      <c r="R121" s="368"/>
      <c r="S121" s="369"/>
      <c r="T121" s="370"/>
      <c r="U121" s="370"/>
      <c r="V121" s="125"/>
      <c r="W121" s="60"/>
      <c r="X121" s="111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171"/>
      <c r="FC121" s="60"/>
      <c r="FD121" s="99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S121" s="60"/>
    </row>
    <row r="122" spans="1:253" s="172" customFormat="1" ht="13.5" hidden="1" customHeight="1" x14ac:dyDescent="0.25">
      <c r="A122" s="76"/>
      <c r="B122" s="122"/>
      <c r="C122" s="77"/>
      <c r="D122" s="81"/>
      <c r="E122" s="81"/>
      <c r="F122" s="81"/>
      <c r="G122" s="81"/>
      <c r="H122" s="81"/>
      <c r="I122" s="375"/>
      <c r="J122" s="81"/>
      <c r="K122" s="81"/>
      <c r="L122" s="81"/>
      <c r="M122" s="81"/>
      <c r="N122" s="81"/>
      <c r="O122" s="81"/>
      <c r="P122" s="81"/>
      <c r="Q122" s="81"/>
      <c r="R122" s="368"/>
      <c r="S122" s="369"/>
      <c r="T122" s="370"/>
      <c r="U122" s="370"/>
      <c r="V122" s="125"/>
      <c r="W122" s="60"/>
      <c r="X122" s="111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171"/>
      <c r="FC122" s="60"/>
      <c r="FD122" s="99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S122" s="60"/>
    </row>
    <row r="123" spans="1:253" s="172" customFormat="1" ht="13.5" hidden="1" customHeight="1" x14ac:dyDescent="0.25">
      <c r="A123" s="76"/>
      <c r="B123" s="353"/>
      <c r="C123" s="77"/>
      <c r="D123" s="81"/>
      <c r="E123" s="81"/>
      <c r="F123" s="81"/>
      <c r="G123" s="81"/>
      <c r="H123" s="81"/>
      <c r="I123" s="375"/>
      <c r="J123" s="81"/>
      <c r="K123" s="81"/>
      <c r="L123" s="81"/>
      <c r="M123" s="81"/>
      <c r="N123" s="81"/>
      <c r="O123" s="81"/>
      <c r="P123" s="81"/>
      <c r="Q123" s="81"/>
      <c r="R123" s="368"/>
      <c r="S123" s="369"/>
      <c r="T123" s="370"/>
      <c r="U123" s="370"/>
      <c r="V123" s="125"/>
      <c r="W123" s="60"/>
      <c r="X123" s="111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171"/>
      <c r="FC123" s="60"/>
      <c r="FD123" s="99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S123" s="60"/>
    </row>
    <row r="124" spans="1:253" s="172" customFormat="1" ht="13.5" hidden="1" customHeight="1" x14ac:dyDescent="0.25">
      <c r="A124" s="76"/>
      <c r="B124" s="302"/>
      <c r="C124" s="77"/>
      <c r="D124" s="81"/>
      <c r="E124" s="81"/>
      <c r="F124" s="81"/>
      <c r="G124" s="81"/>
      <c r="H124" s="81"/>
      <c r="I124" s="375"/>
      <c r="J124" s="81"/>
      <c r="K124" s="81"/>
      <c r="L124" s="81"/>
      <c r="M124" s="81"/>
      <c r="N124" s="81"/>
      <c r="O124" s="81"/>
      <c r="P124" s="81"/>
      <c r="Q124" s="81"/>
      <c r="R124" s="368"/>
      <c r="S124" s="369"/>
      <c r="T124" s="370"/>
      <c r="U124" s="370"/>
      <c r="V124" s="125"/>
      <c r="W124" s="60"/>
      <c r="X124" s="111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171"/>
      <c r="FC124" s="60"/>
      <c r="FD124" s="99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S124" s="60"/>
    </row>
    <row r="125" spans="1:253" s="69" customFormat="1" ht="13.5" hidden="1" customHeight="1" x14ac:dyDescent="0.25">
      <c r="A125" s="87"/>
      <c r="B125" s="279"/>
      <c r="C125" s="77"/>
      <c r="D125" s="81"/>
      <c r="E125" s="81"/>
      <c r="F125" s="81"/>
      <c r="G125" s="81"/>
      <c r="H125" s="81"/>
      <c r="I125" s="375"/>
      <c r="J125" s="81"/>
      <c r="K125" s="81"/>
      <c r="L125" s="81"/>
      <c r="M125" s="81"/>
      <c r="N125" s="81"/>
      <c r="O125" s="81"/>
      <c r="P125" s="81"/>
      <c r="Q125" s="81"/>
      <c r="R125" s="368"/>
      <c r="S125" s="369"/>
      <c r="T125" s="370"/>
      <c r="U125" s="370"/>
      <c r="V125" s="125"/>
      <c r="W125" s="90"/>
      <c r="X125" s="134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135"/>
      <c r="FC125" s="90"/>
      <c r="FD125" s="102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S125" s="90"/>
    </row>
    <row r="126" spans="1:253" s="69" customFormat="1" ht="13.5" hidden="1" customHeight="1" x14ac:dyDescent="0.25">
      <c r="A126" s="76"/>
      <c r="B126" s="353"/>
      <c r="C126" s="77"/>
      <c r="D126" s="81"/>
      <c r="E126" s="81"/>
      <c r="F126" s="81"/>
      <c r="G126" s="81"/>
      <c r="H126" s="81"/>
      <c r="I126" s="375"/>
      <c r="J126" s="81"/>
      <c r="K126" s="81"/>
      <c r="L126" s="81"/>
      <c r="M126" s="81"/>
      <c r="N126" s="81"/>
      <c r="O126" s="81"/>
      <c r="P126" s="81"/>
      <c r="Q126" s="81"/>
      <c r="R126" s="368"/>
      <c r="S126" s="369"/>
      <c r="T126" s="370"/>
      <c r="U126" s="370"/>
      <c r="V126" s="125"/>
      <c r="W126" s="90"/>
      <c r="X126" s="134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135"/>
      <c r="FC126" s="90"/>
      <c r="FD126" s="102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S126" s="90"/>
    </row>
    <row r="127" spans="1:253" s="69" customFormat="1" ht="13.5" hidden="1" customHeight="1" x14ac:dyDescent="0.25">
      <c r="A127" s="76"/>
      <c r="B127" s="302"/>
      <c r="C127" s="77"/>
      <c r="D127" s="81"/>
      <c r="E127" s="81"/>
      <c r="F127" s="81"/>
      <c r="G127" s="81"/>
      <c r="H127" s="81"/>
      <c r="I127" s="375"/>
      <c r="J127" s="81"/>
      <c r="K127" s="81"/>
      <c r="L127" s="81"/>
      <c r="M127" s="81"/>
      <c r="N127" s="81"/>
      <c r="O127" s="81"/>
      <c r="P127" s="81"/>
      <c r="Q127" s="81"/>
      <c r="R127" s="368"/>
      <c r="S127" s="369"/>
      <c r="T127" s="370"/>
      <c r="U127" s="370"/>
      <c r="V127" s="125"/>
      <c r="W127" s="90"/>
      <c r="X127" s="134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135"/>
      <c r="FC127" s="90"/>
      <c r="FD127" s="102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S127" s="90"/>
    </row>
    <row r="128" spans="1:253" s="69" customFormat="1" ht="13.5" hidden="1" customHeight="1" x14ac:dyDescent="0.25">
      <c r="A128" s="76"/>
      <c r="B128" s="354"/>
      <c r="C128" s="77"/>
      <c r="D128" s="81"/>
      <c r="E128" s="81"/>
      <c r="F128" s="81"/>
      <c r="G128" s="81"/>
      <c r="H128" s="81"/>
      <c r="I128" s="375"/>
      <c r="J128" s="81"/>
      <c r="K128" s="81"/>
      <c r="L128" s="81"/>
      <c r="M128" s="81"/>
      <c r="N128" s="81"/>
      <c r="O128" s="81"/>
      <c r="P128" s="81"/>
      <c r="Q128" s="81"/>
      <c r="R128" s="368"/>
      <c r="S128" s="369"/>
      <c r="T128" s="370"/>
      <c r="U128" s="370"/>
      <c r="V128" s="125"/>
      <c r="W128" s="90"/>
      <c r="X128" s="134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135"/>
      <c r="FC128" s="90"/>
      <c r="FD128" s="102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S128" s="90"/>
    </row>
    <row r="129" spans="1:256" s="69" customFormat="1" ht="13.5" hidden="1" customHeight="1" x14ac:dyDescent="0.25">
      <c r="A129" s="87"/>
      <c r="B129" s="279"/>
      <c r="C129" s="77"/>
      <c r="D129" s="81"/>
      <c r="E129" s="81"/>
      <c r="F129" s="81"/>
      <c r="G129" s="81"/>
      <c r="H129" s="81"/>
      <c r="I129" s="375"/>
      <c r="J129" s="81"/>
      <c r="K129" s="81"/>
      <c r="L129" s="81"/>
      <c r="M129" s="81"/>
      <c r="N129" s="81"/>
      <c r="O129" s="81"/>
      <c r="P129" s="81"/>
      <c r="Q129" s="81"/>
      <c r="R129" s="368"/>
      <c r="S129" s="369"/>
      <c r="T129" s="370"/>
      <c r="U129" s="370"/>
      <c r="V129" s="125"/>
      <c r="W129" s="90"/>
      <c r="X129" s="134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135"/>
      <c r="FC129" s="90"/>
      <c r="FD129" s="102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S129" s="90"/>
    </row>
    <row r="130" spans="1:256" s="69" customFormat="1" ht="13.5" hidden="1" customHeight="1" x14ac:dyDescent="0.25">
      <c r="A130" s="76"/>
      <c r="B130" s="122"/>
      <c r="C130" s="77"/>
      <c r="D130" s="81"/>
      <c r="E130" s="81"/>
      <c r="F130" s="81"/>
      <c r="G130" s="81"/>
      <c r="H130" s="81"/>
      <c r="I130" s="375"/>
      <c r="J130" s="81"/>
      <c r="K130" s="81"/>
      <c r="L130" s="81"/>
      <c r="M130" s="81"/>
      <c r="N130" s="81"/>
      <c r="O130" s="81"/>
      <c r="P130" s="81"/>
      <c r="Q130" s="81"/>
      <c r="R130" s="368"/>
      <c r="S130" s="369"/>
      <c r="T130" s="370"/>
      <c r="U130" s="370"/>
      <c r="V130" s="125"/>
      <c r="W130" s="60"/>
      <c r="X130" s="134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135"/>
      <c r="FC130" s="90"/>
      <c r="FD130" s="102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S130" s="90"/>
    </row>
    <row r="131" spans="1:256" s="69" customFormat="1" ht="13.5" hidden="1" customHeight="1" x14ac:dyDescent="0.25">
      <c r="A131" s="76"/>
      <c r="B131" s="122"/>
      <c r="C131" s="77"/>
      <c r="D131" s="81"/>
      <c r="E131" s="81"/>
      <c r="F131" s="81"/>
      <c r="G131" s="81"/>
      <c r="H131" s="81"/>
      <c r="I131" s="375"/>
      <c r="J131" s="81"/>
      <c r="K131" s="81"/>
      <c r="L131" s="81"/>
      <c r="M131" s="81"/>
      <c r="N131" s="81"/>
      <c r="O131" s="81"/>
      <c r="P131" s="81"/>
      <c r="Q131" s="81"/>
      <c r="R131" s="368"/>
      <c r="S131" s="369"/>
      <c r="T131" s="370"/>
      <c r="U131" s="370"/>
      <c r="V131" s="125"/>
      <c r="W131" s="60"/>
      <c r="X131" s="134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135"/>
      <c r="FC131" s="90"/>
      <c r="FD131" s="102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S131" s="90"/>
    </row>
    <row r="132" spans="1:256" s="69" customFormat="1" ht="13.5" hidden="1" customHeight="1" x14ac:dyDescent="0.25">
      <c r="A132" s="87"/>
      <c r="B132" s="143"/>
      <c r="C132" s="77"/>
      <c r="D132" s="81"/>
      <c r="E132" s="81"/>
      <c r="F132" s="81"/>
      <c r="G132" s="81"/>
      <c r="H132" s="81"/>
      <c r="I132" s="375"/>
      <c r="J132" s="81"/>
      <c r="K132" s="81"/>
      <c r="L132" s="81"/>
      <c r="M132" s="81"/>
      <c r="N132" s="81"/>
      <c r="O132" s="81"/>
      <c r="P132" s="81"/>
      <c r="Q132" s="81"/>
      <c r="R132" s="368"/>
      <c r="S132" s="369"/>
      <c r="T132" s="370"/>
      <c r="U132" s="370"/>
      <c r="V132" s="125"/>
      <c r="W132" s="60"/>
      <c r="X132" s="111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171"/>
      <c r="FC132" s="60"/>
      <c r="FD132" s="99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172"/>
      <c r="GZ132" s="172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172"/>
      <c r="IS132" s="60"/>
      <c r="IT132" s="172"/>
      <c r="IU132" s="172"/>
      <c r="IV132" s="172"/>
    </row>
    <row r="133" spans="1:256" s="69" customFormat="1" ht="13.5" hidden="1" customHeight="1" x14ac:dyDescent="0.25">
      <c r="A133" s="87"/>
      <c r="B133" s="143"/>
      <c r="C133" s="77"/>
      <c r="D133" s="81"/>
      <c r="E133" s="81"/>
      <c r="F133" s="81"/>
      <c r="G133" s="81"/>
      <c r="H133" s="81"/>
      <c r="I133" s="375"/>
      <c r="J133" s="81"/>
      <c r="K133" s="81"/>
      <c r="L133" s="81"/>
      <c r="M133" s="81"/>
      <c r="N133" s="81"/>
      <c r="O133" s="81"/>
      <c r="P133" s="81"/>
      <c r="Q133" s="81"/>
      <c r="R133" s="368"/>
      <c r="S133" s="369"/>
      <c r="T133" s="370"/>
      <c r="U133" s="370"/>
      <c r="V133" s="125"/>
      <c r="W133" s="90"/>
      <c r="X133" s="134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171"/>
      <c r="FC133" s="60"/>
      <c r="FD133" s="99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172"/>
      <c r="GZ133" s="172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172"/>
      <c r="IS133" s="60"/>
      <c r="IT133" s="172"/>
      <c r="IU133" s="172"/>
      <c r="IV133" s="172"/>
    </row>
    <row r="134" spans="1:256" s="69" customFormat="1" ht="13.5" hidden="1" customHeight="1" x14ac:dyDescent="0.25">
      <c r="A134" s="76"/>
      <c r="B134" s="122"/>
      <c r="C134" s="77"/>
      <c r="D134" s="81"/>
      <c r="E134" s="81"/>
      <c r="F134" s="81"/>
      <c r="G134" s="81"/>
      <c r="H134" s="81"/>
      <c r="I134" s="375"/>
      <c r="J134" s="81"/>
      <c r="K134" s="81"/>
      <c r="L134" s="81"/>
      <c r="M134" s="81"/>
      <c r="N134" s="81"/>
      <c r="O134" s="81"/>
      <c r="P134" s="81"/>
      <c r="Q134" s="81"/>
      <c r="R134" s="368"/>
      <c r="S134" s="369"/>
      <c r="T134" s="370"/>
      <c r="U134" s="370"/>
      <c r="V134" s="125"/>
      <c r="W134" s="60"/>
      <c r="X134" s="134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171"/>
      <c r="FC134" s="60"/>
      <c r="FD134" s="99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172"/>
      <c r="GZ134" s="172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172"/>
      <c r="IS134" s="60"/>
      <c r="IT134" s="172"/>
      <c r="IU134" s="172"/>
      <c r="IV134" s="172"/>
    </row>
    <row r="135" spans="1:256" s="69" customFormat="1" ht="13.5" hidden="1" customHeight="1" x14ac:dyDescent="0.25">
      <c r="A135" s="76"/>
      <c r="B135" s="122"/>
      <c r="C135" s="77"/>
      <c r="D135" s="81"/>
      <c r="E135" s="81"/>
      <c r="F135" s="81"/>
      <c r="G135" s="81"/>
      <c r="H135" s="81"/>
      <c r="I135" s="375"/>
      <c r="J135" s="81"/>
      <c r="K135" s="81"/>
      <c r="L135" s="81"/>
      <c r="M135" s="81"/>
      <c r="N135" s="81"/>
      <c r="O135" s="81"/>
      <c r="P135" s="81"/>
      <c r="Q135" s="81"/>
      <c r="R135" s="368"/>
      <c r="S135" s="369"/>
      <c r="T135" s="370"/>
      <c r="U135" s="370"/>
      <c r="V135" s="125"/>
      <c r="W135" s="60"/>
      <c r="X135" s="134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171"/>
      <c r="FC135" s="60"/>
      <c r="FD135" s="99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172"/>
      <c r="GZ135" s="172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172"/>
      <c r="IS135" s="60"/>
      <c r="IT135" s="172"/>
      <c r="IU135" s="172"/>
      <c r="IV135" s="172"/>
    </row>
    <row r="136" spans="1:256" s="69" customFormat="1" hidden="1" x14ac:dyDescent="0.25">
      <c r="A136" s="76"/>
      <c r="B136" s="122"/>
      <c r="C136" s="77"/>
      <c r="D136" s="81"/>
      <c r="E136" s="81"/>
      <c r="F136" s="81"/>
      <c r="G136" s="81"/>
      <c r="H136" s="81"/>
      <c r="I136" s="375"/>
      <c r="J136" s="81"/>
      <c r="K136" s="81"/>
      <c r="L136" s="81"/>
      <c r="M136" s="81"/>
      <c r="N136" s="81"/>
      <c r="O136" s="81"/>
      <c r="P136" s="81"/>
      <c r="Q136" s="81"/>
      <c r="R136" s="368"/>
      <c r="S136" s="369"/>
      <c r="T136" s="370"/>
      <c r="U136" s="370"/>
      <c r="V136" s="125"/>
      <c r="W136" s="90"/>
      <c r="X136" s="134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139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135"/>
      <c r="FC136" s="90"/>
      <c r="FD136" s="102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S136" s="90"/>
    </row>
    <row r="137" spans="1:256" s="69" customFormat="1" hidden="1" x14ac:dyDescent="0.25">
      <c r="A137" s="76"/>
      <c r="B137" s="122"/>
      <c r="C137" s="77"/>
      <c r="D137" s="81"/>
      <c r="E137" s="81"/>
      <c r="F137" s="81"/>
      <c r="G137" s="81"/>
      <c r="H137" s="81"/>
      <c r="I137" s="375"/>
      <c r="J137" s="81"/>
      <c r="K137" s="81"/>
      <c r="L137" s="81"/>
      <c r="M137" s="81"/>
      <c r="N137" s="81"/>
      <c r="O137" s="81"/>
      <c r="P137" s="81"/>
      <c r="Q137" s="81"/>
      <c r="R137" s="368"/>
      <c r="S137" s="369"/>
      <c r="T137" s="370"/>
      <c r="U137" s="370"/>
      <c r="V137" s="125"/>
      <c r="X137" s="134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139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135"/>
      <c r="FC137" s="90"/>
      <c r="FD137" s="102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S137" s="90"/>
    </row>
    <row r="138" spans="1:256" hidden="1" x14ac:dyDescent="0.25">
      <c r="A138" s="87"/>
      <c r="B138" s="143"/>
      <c r="C138" s="77"/>
      <c r="D138" s="81"/>
      <c r="E138" s="81"/>
      <c r="F138" s="81"/>
      <c r="G138" s="81"/>
      <c r="H138" s="81"/>
      <c r="I138" s="375"/>
      <c r="J138" s="81"/>
      <c r="K138" s="81"/>
      <c r="L138" s="81"/>
      <c r="M138" s="81"/>
      <c r="N138" s="81"/>
      <c r="O138" s="81"/>
      <c r="P138" s="81"/>
      <c r="Q138" s="81"/>
      <c r="R138" s="368"/>
      <c r="S138" s="369"/>
      <c r="T138" s="370"/>
      <c r="U138" s="370"/>
      <c r="V138" s="125"/>
      <c r="W138" s="60"/>
      <c r="X138" s="134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10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171"/>
      <c r="FC138" s="60"/>
      <c r="FD138" s="99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172"/>
      <c r="GZ138" s="172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172"/>
      <c r="IS138" s="60"/>
      <c r="IT138" s="172"/>
      <c r="IU138" s="172"/>
      <c r="IV138" s="172"/>
    </row>
    <row r="139" spans="1:256" hidden="1" x14ac:dyDescent="0.25">
      <c r="A139" s="87"/>
      <c r="B139" s="143"/>
      <c r="C139" s="77"/>
      <c r="D139" s="81"/>
      <c r="E139" s="81"/>
      <c r="F139" s="81"/>
      <c r="G139" s="81"/>
      <c r="H139" s="81"/>
      <c r="I139" s="375"/>
      <c r="J139" s="81"/>
      <c r="K139" s="81"/>
      <c r="L139" s="81"/>
      <c r="M139" s="81"/>
      <c r="N139" s="81"/>
      <c r="O139" s="81"/>
      <c r="P139" s="81"/>
      <c r="Q139" s="81"/>
      <c r="R139" s="368"/>
      <c r="S139" s="369"/>
      <c r="T139" s="370"/>
      <c r="U139" s="370"/>
      <c r="V139" s="125"/>
      <c r="W139" s="90"/>
      <c r="X139" s="134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9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171"/>
      <c r="FC139" s="60"/>
      <c r="FD139" s="99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172"/>
      <c r="GZ139" s="172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172"/>
      <c r="IS139" s="60"/>
      <c r="IT139" s="172"/>
      <c r="IU139" s="172"/>
      <c r="IV139" s="172"/>
    </row>
    <row r="140" spans="1:256" ht="14.4" hidden="1" x14ac:dyDescent="0.3">
      <c r="A140" s="76"/>
      <c r="B140" s="122"/>
      <c r="C140" s="77"/>
      <c r="D140" s="81"/>
      <c r="E140" s="81"/>
      <c r="F140" s="81"/>
      <c r="G140" s="81"/>
      <c r="H140" s="81"/>
      <c r="I140" s="375"/>
      <c r="J140" s="81"/>
      <c r="K140" s="81"/>
      <c r="L140" s="81"/>
      <c r="M140" s="81"/>
      <c r="N140" s="81"/>
      <c r="O140" s="81"/>
      <c r="P140" s="81"/>
      <c r="Q140" s="81"/>
      <c r="R140" s="368"/>
      <c r="S140" s="369"/>
      <c r="T140" s="370"/>
      <c r="U140" s="370"/>
      <c r="V140" s="125"/>
      <c r="W140" s="60"/>
      <c r="X140" s="134"/>
      <c r="Y140" s="60"/>
      <c r="Z140" s="60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153"/>
      <c r="BN140" s="153"/>
      <c r="BO140" s="153"/>
      <c r="BP140" s="153"/>
      <c r="BQ140" s="153"/>
      <c r="BR140" s="153"/>
      <c r="BS140" s="153"/>
      <c r="BT140" s="153"/>
      <c r="BU140" s="153"/>
      <c r="BV140" s="151"/>
      <c r="BW140" s="151"/>
      <c r="BX140" s="151"/>
      <c r="BY140" s="151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9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171"/>
      <c r="FC140" s="60"/>
      <c r="FD140" s="99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172"/>
      <c r="GZ140" s="172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172"/>
      <c r="IS140" s="60"/>
      <c r="IT140" s="172"/>
      <c r="IU140" s="172"/>
      <c r="IV140" s="172"/>
    </row>
    <row r="141" spans="1:256" ht="14.4" hidden="1" x14ac:dyDescent="0.3">
      <c r="A141" s="76"/>
      <c r="B141" s="122"/>
      <c r="C141" s="77"/>
      <c r="D141" s="81"/>
      <c r="E141" s="81"/>
      <c r="F141" s="81"/>
      <c r="G141" s="81"/>
      <c r="H141" s="81"/>
      <c r="I141" s="375"/>
      <c r="J141" s="81"/>
      <c r="K141" s="81"/>
      <c r="L141" s="81"/>
      <c r="M141" s="81"/>
      <c r="N141" s="81"/>
      <c r="O141" s="81"/>
      <c r="P141" s="81"/>
      <c r="Q141" s="81"/>
      <c r="R141" s="368"/>
      <c r="S141" s="369"/>
      <c r="T141" s="370"/>
      <c r="U141" s="370"/>
      <c r="V141" s="125"/>
      <c r="W141" s="60"/>
      <c r="X141" s="134"/>
      <c r="Y141" s="60"/>
      <c r="Z141" s="60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153"/>
      <c r="BN141" s="153"/>
      <c r="BO141" s="153"/>
      <c r="BP141" s="153"/>
      <c r="BQ141" s="153"/>
      <c r="BR141" s="153"/>
      <c r="BS141" s="153"/>
      <c r="BT141" s="153"/>
      <c r="BU141" s="153"/>
      <c r="BV141" s="151"/>
      <c r="BW141" s="151"/>
      <c r="BX141" s="151"/>
      <c r="BY141" s="151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9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171"/>
      <c r="FC141" s="60"/>
      <c r="FD141" s="99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172"/>
      <c r="GZ141" s="172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172"/>
      <c r="IS141" s="60"/>
      <c r="IT141" s="172"/>
      <c r="IU141" s="172"/>
      <c r="IV141" s="172"/>
    </row>
    <row r="142" spans="1:256" s="55" customFormat="1" ht="15" hidden="1" customHeight="1" x14ac:dyDescent="0.3">
      <c r="A142" s="87"/>
      <c r="B142" s="143"/>
      <c r="C142" s="77"/>
      <c r="D142" s="81"/>
      <c r="E142" s="81"/>
      <c r="F142" s="81"/>
      <c r="G142" s="81"/>
      <c r="H142" s="81"/>
      <c r="I142" s="375"/>
      <c r="J142" s="81"/>
      <c r="K142" s="81"/>
      <c r="L142" s="81"/>
      <c r="M142" s="81"/>
      <c r="N142" s="81"/>
      <c r="O142" s="81"/>
      <c r="P142" s="81"/>
      <c r="Q142" s="81"/>
      <c r="R142" s="368"/>
      <c r="S142" s="369"/>
      <c r="T142" s="370"/>
      <c r="U142" s="370"/>
      <c r="V142" s="125"/>
      <c r="W142" s="60"/>
      <c r="X142" s="134"/>
      <c r="Y142" s="60"/>
      <c r="Z142" s="60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5"/>
      <c r="AX142" s="156"/>
      <c r="AY142" s="155"/>
      <c r="AZ142" s="159"/>
      <c r="BA142" s="159"/>
      <c r="BB142" s="155"/>
      <c r="BC142" s="155"/>
      <c r="BD142" s="155"/>
      <c r="BE142" s="155"/>
      <c r="BF142" s="155"/>
      <c r="BG142" s="155"/>
      <c r="BH142" s="155"/>
      <c r="BI142" s="154"/>
      <c r="BJ142" s="154"/>
      <c r="BK142" s="158"/>
      <c r="BL142" s="158"/>
      <c r="BM142" s="158"/>
      <c r="BN142" s="156"/>
      <c r="BO142" s="154"/>
      <c r="BP142" s="154"/>
      <c r="BQ142" s="154"/>
      <c r="BR142" s="154"/>
      <c r="BS142" s="154"/>
      <c r="BT142" s="157"/>
      <c r="BU142" s="155"/>
      <c r="BV142" s="151"/>
      <c r="BW142" s="151"/>
      <c r="BX142" s="151"/>
      <c r="BY142" s="151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171"/>
      <c r="FC142" s="60"/>
      <c r="FD142" s="99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</row>
    <row r="143" spans="1:256" s="55" customFormat="1" ht="15" hidden="1" customHeight="1" x14ac:dyDescent="0.3">
      <c r="A143" s="87"/>
      <c r="B143" s="143"/>
      <c r="C143" s="77"/>
      <c r="D143" s="81"/>
      <c r="E143" s="81"/>
      <c r="F143" s="81"/>
      <c r="G143" s="81"/>
      <c r="H143" s="81"/>
      <c r="I143" s="375"/>
      <c r="J143" s="81"/>
      <c r="K143" s="81"/>
      <c r="L143" s="81"/>
      <c r="M143" s="81"/>
      <c r="N143" s="81"/>
      <c r="O143" s="81"/>
      <c r="P143" s="81"/>
      <c r="Q143" s="81"/>
      <c r="R143" s="368"/>
      <c r="S143" s="369"/>
      <c r="T143" s="370"/>
      <c r="U143" s="370"/>
      <c r="V143" s="125"/>
      <c r="W143" s="90"/>
      <c r="X143" s="134"/>
      <c r="Y143" s="60"/>
      <c r="Z143" s="60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5"/>
      <c r="AX143" s="156"/>
      <c r="AY143" s="155"/>
      <c r="AZ143" s="159"/>
      <c r="BA143" s="157"/>
      <c r="BB143" s="155"/>
      <c r="BC143" s="155"/>
      <c r="BD143" s="155"/>
      <c r="BE143" s="155"/>
      <c r="BF143" s="155"/>
      <c r="BG143" s="155"/>
      <c r="BH143" s="155"/>
      <c r="BI143" s="154"/>
      <c r="BJ143" s="154"/>
      <c r="BK143" s="158"/>
      <c r="BL143" s="158"/>
      <c r="BM143" s="158"/>
      <c r="BN143" s="156"/>
      <c r="BO143" s="154"/>
      <c r="BP143" s="154"/>
      <c r="BQ143" s="154"/>
      <c r="BR143" s="154"/>
      <c r="BS143" s="154"/>
      <c r="BT143" s="157"/>
      <c r="BU143" s="155"/>
      <c r="BV143" s="151"/>
      <c r="BW143" s="151"/>
      <c r="BX143" s="151"/>
      <c r="BY143" s="151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171"/>
      <c r="FC143" s="60"/>
      <c r="FD143" s="99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</row>
    <row r="144" spans="1:256" s="55" customFormat="1" ht="15" hidden="1" customHeight="1" x14ac:dyDescent="0.3">
      <c r="A144" s="76"/>
      <c r="B144" s="122"/>
      <c r="C144" s="77"/>
      <c r="D144" s="81"/>
      <c r="E144" s="81"/>
      <c r="F144" s="81"/>
      <c r="G144" s="81"/>
      <c r="H144" s="81"/>
      <c r="I144" s="375"/>
      <c r="J144" s="81"/>
      <c r="K144" s="81"/>
      <c r="L144" s="81"/>
      <c r="M144" s="81"/>
      <c r="N144" s="81"/>
      <c r="O144" s="81"/>
      <c r="P144" s="81"/>
      <c r="Q144" s="81"/>
      <c r="R144" s="368"/>
      <c r="S144" s="369"/>
      <c r="T144" s="370"/>
      <c r="U144" s="370"/>
      <c r="V144" s="125"/>
      <c r="W144" s="60"/>
      <c r="X144" s="111"/>
      <c r="Y144" s="60"/>
      <c r="Z144" s="60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5"/>
      <c r="AX144" s="156"/>
      <c r="AY144" s="155"/>
      <c r="AZ144" s="159"/>
      <c r="BA144" s="159"/>
      <c r="BB144" s="155"/>
      <c r="BC144" s="155"/>
      <c r="BD144" s="155"/>
      <c r="BE144" s="155"/>
      <c r="BF144" s="155"/>
      <c r="BG144" s="155"/>
      <c r="BH144" s="155"/>
      <c r="BI144" s="154"/>
      <c r="BJ144" s="154"/>
      <c r="BK144" s="158"/>
      <c r="BL144" s="158"/>
      <c r="BM144" s="158"/>
      <c r="BN144" s="156"/>
      <c r="BO144" s="154"/>
      <c r="BP144" s="154"/>
      <c r="BQ144" s="154"/>
      <c r="BR144" s="154"/>
      <c r="BS144" s="154"/>
      <c r="BT144" s="157"/>
      <c r="BU144" s="155"/>
      <c r="BV144" s="151"/>
      <c r="BW144" s="151"/>
      <c r="BX144" s="151"/>
      <c r="BY144" s="151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171"/>
      <c r="FC144" s="60"/>
      <c r="FD144" s="99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</row>
    <row r="145" spans="1:256" s="55" customFormat="1" ht="15" hidden="1" customHeight="1" x14ac:dyDescent="0.3">
      <c r="A145" s="76"/>
      <c r="B145" s="122"/>
      <c r="C145" s="77"/>
      <c r="D145" s="81"/>
      <c r="E145" s="81"/>
      <c r="F145" s="81"/>
      <c r="G145" s="81"/>
      <c r="H145" s="81"/>
      <c r="I145" s="375"/>
      <c r="J145" s="81"/>
      <c r="K145" s="81"/>
      <c r="L145" s="81"/>
      <c r="M145" s="81"/>
      <c r="N145" s="81"/>
      <c r="O145" s="81"/>
      <c r="P145" s="81"/>
      <c r="Q145" s="81"/>
      <c r="R145" s="368"/>
      <c r="S145" s="369"/>
      <c r="T145" s="370"/>
      <c r="U145" s="370"/>
      <c r="V145" s="125"/>
      <c r="W145" s="60"/>
      <c r="X145" s="111"/>
      <c r="Y145" s="60"/>
      <c r="Z145" s="60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5"/>
      <c r="AX145" s="156"/>
      <c r="AY145" s="155"/>
      <c r="AZ145" s="159"/>
      <c r="BA145" s="159"/>
      <c r="BB145" s="155"/>
      <c r="BC145" s="155"/>
      <c r="BD145" s="155"/>
      <c r="BE145" s="155"/>
      <c r="BF145" s="155"/>
      <c r="BG145" s="155"/>
      <c r="BH145" s="155"/>
      <c r="BI145" s="154"/>
      <c r="BJ145" s="154"/>
      <c r="BK145" s="158"/>
      <c r="BL145" s="158"/>
      <c r="BM145" s="158"/>
      <c r="BN145" s="156"/>
      <c r="BO145" s="154"/>
      <c r="BP145" s="154"/>
      <c r="BQ145" s="154"/>
      <c r="BR145" s="154"/>
      <c r="BS145" s="154"/>
      <c r="BT145" s="157"/>
      <c r="BU145" s="155"/>
      <c r="BV145" s="151"/>
      <c r="BW145" s="151"/>
      <c r="BX145" s="151"/>
      <c r="BY145" s="151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171"/>
      <c r="FC145" s="60"/>
      <c r="FD145" s="99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</row>
    <row r="146" spans="1:256" s="90" customFormat="1" ht="15" hidden="1" customHeight="1" x14ac:dyDescent="0.3">
      <c r="A146" s="76"/>
      <c r="B146" s="122"/>
      <c r="C146" s="77"/>
      <c r="D146" s="81"/>
      <c r="E146" s="81"/>
      <c r="F146" s="81"/>
      <c r="G146" s="81"/>
      <c r="H146" s="81"/>
      <c r="I146" s="375"/>
      <c r="J146" s="81"/>
      <c r="K146" s="81"/>
      <c r="L146" s="81"/>
      <c r="M146" s="81"/>
      <c r="N146" s="81"/>
      <c r="O146" s="81"/>
      <c r="P146" s="81"/>
      <c r="Q146" s="81"/>
      <c r="R146" s="368"/>
      <c r="S146" s="369"/>
      <c r="T146" s="370"/>
      <c r="U146" s="370"/>
      <c r="V146" s="125"/>
      <c r="X146" s="134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60"/>
      <c r="AX146" s="261"/>
      <c r="AY146" s="260"/>
      <c r="AZ146" s="262"/>
      <c r="BA146" s="262"/>
      <c r="BB146" s="260"/>
      <c r="BC146" s="260"/>
      <c r="BD146" s="260"/>
      <c r="BE146" s="260"/>
      <c r="BF146" s="260"/>
      <c r="BG146" s="260"/>
      <c r="BH146" s="260"/>
      <c r="BI146" s="259"/>
      <c r="BJ146" s="259"/>
      <c r="BK146" s="263"/>
      <c r="BL146" s="263"/>
      <c r="BM146" s="263"/>
      <c r="BN146" s="261"/>
      <c r="BO146" s="259"/>
      <c r="BP146" s="259"/>
      <c r="BQ146" s="259"/>
      <c r="BR146" s="259"/>
      <c r="BS146" s="259"/>
      <c r="BT146" s="264"/>
      <c r="BU146" s="260"/>
      <c r="BV146" s="152"/>
      <c r="BW146" s="152"/>
      <c r="BX146" s="152"/>
      <c r="BY146" s="152"/>
      <c r="FB146" s="135"/>
      <c r="FD146" s="102"/>
    </row>
    <row r="147" spans="1:256" s="55" customFormat="1" ht="15" hidden="1" customHeight="1" x14ac:dyDescent="0.3">
      <c r="A147" s="87"/>
      <c r="B147" s="143"/>
      <c r="C147" s="77"/>
      <c r="D147" s="81"/>
      <c r="E147" s="81"/>
      <c r="F147" s="81"/>
      <c r="G147" s="81"/>
      <c r="H147" s="81"/>
      <c r="I147" s="375"/>
      <c r="J147" s="81"/>
      <c r="K147" s="81"/>
      <c r="L147" s="81"/>
      <c r="M147" s="81"/>
      <c r="N147" s="81"/>
      <c r="O147" s="81"/>
      <c r="P147" s="81"/>
      <c r="Q147" s="81"/>
      <c r="R147" s="368"/>
      <c r="S147" s="369"/>
      <c r="T147" s="370"/>
      <c r="U147" s="370"/>
      <c r="V147" s="125"/>
      <c r="W147" s="60"/>
      <c r="X147" s="111"/>
      <c r="Y147" s="60"/>
      <c r="Z147" s="60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5"/>
      <c r="AX147" s="156"/>
      <c r="AY147" s="155"/>
      <c r="AZ147" s="159"/>
      <c r="BA147" s="159"/>
      <c r="BB147" s="155"/>
      <c r="BC147" s="155"/>
      <c r="BD147" s="155"/>
      <c r="BE147" s="155"/>
      <c r="BF147" s="155"/>
      <c r="BG147" s="155"/>
      <c r="BH147" s="155"/>
      <c r="BI147" s="154"/>
      <c r="BJ147" s="154"/>
      <c r="BK147" s="158"/>
      <c r="BL147" s="158"/>
      <c r="BM147" s="158"/>
      <c r="BN147" s="156"/>
      <c r="BO147" s="154"/>
      <c r="BP147" s="154"/>
      <c r="BQ147" s="154"/>
      <c r="BR147" s="154"/>
      <c r="BS147" s="154"/>
      <c r="BT147" s="157"/>
      <c r="BU147" s="155"/>
      <c r="BV147" s="151"/>
      <c r="BW147" s="151"/>
      <c r="BX147" s="151"/>
      <c r="BY147" s="151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171"/>
      <c r="FC147" s="60"/>
      <c r="FD147" s="99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</row>
    <row r="148" spans="1:256" s="55" customFormat="1" x14ac:dyDescent="0.25">
      <c r="A148" s="332" t="s">
        <v>137</v>
      </c>
      <c r="B148" s="355" t="s">
        <v>27</v>
      </c>
      <c r="C148" s="78">
        <f>SUM(C149:C150)</f>
        <v>16</v>
      </c>
      <c r="D148" s="82">
        <f t="shared" ref="D148:V148" si="19">SUM(D149:D150)</f>
        <v>6</v>
      </c>
      <c r="E148" s="82">
        <f t="shared" si="19"/>
        <v>2</v>
      </c>
      <c r="F148" s="82">
        <f t="shared" si="19"/>
        <v>4</v>
      </c>
      <c r="G148" s="82">
        <f t="shared" si="19"/>
        <v>10</v>
      </c>
      <c r="H148" s="82">
        <f t="shared" si="19"/>
        <v>0</v>
      </c>
      <c r="I148" s="376">
        <f t="shared" si="19"/>
        <v>771</v>
      </c>
      <c r="J148" s="82">
        <f t="shared" si="19"/>
        <v>46.4</v>
      </c>
      <c r="K148" s="82">
        <f t="shared" si="19"/>
        <v>22.745098039215687</v>
      </c>
      <c r="L148" s="82">
        <f t="shared" si="19"/>
        <v>17</v>
      </c>
      <c r="M148" s="82">
        <f t="shared" si="19"/>
        <v>16</v>
      </c>
      <c r="N148" s="82">
        <f t="shared" si="19"/>
        <v>1</v>
      </c>
      <c r="O148" s="82">
        <f t="shared" si="19"/>
        <v>1</v>
      </c>
      <c r="P148" s="82">
        <f t="shared" si="19"/>
        <v>0</v>
      </c>
      <c r="Q148" s="82">
        <f t="shared" si="19"/>
        <v>0</v>
      </c>
      <c r="R148" s="368">
        <f t="shared" si="19"/>
        <v>1</v>
      </c>
      <c r="S148" s="369">
        <f t="shared" si="19"/>
        <v>0</v>
      </c>
      <c r="T148" s="370">
        <f t="shared" si="19"/>
        <v>0</v>
      </c>
      <c r="U148" s="370">
        <f t="shared" si="19"/>
        <v>0</v>
      </c>
      <c r="V148" s="124">
        <f t="shared" si="19"/>
        <v>1</v>
      </c>
      <c r="W148" s="60"/>
      <c r="X148" s="111"/>
      <c r="Y148" s="60"/>
      <c r="Z148" s="60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171"/>
      <c r="FC148" s="60"/>
      <c r="FD148" s="99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</row>
    <row r="149" spans="1:256" s="55" customFormat="1" ht="15" customHeight="1" x14ac:dyDescent="0.3">
      <c r="A149" s="274" t="s">
        <v>115</v>
      </c>
      <c r="B149" s="142" t="s">
        <v>102</v>
      </c>
      <c r="C149" s="78">
        <f>'U.E. ALZIRA'!C91</f>
        <v>15</v>
      </c>
      <c r="D149" s="82">
        <f>'U.E. ALZIRA'!D91</f>
        <v>5</v>
      </c>
      <c r="E149" s="82">
        <f>'U.E. ALZIRA'!E91</f>
        <v>2</v>
      </c>
      <c r="F149" s="82">
        <f>'U.E. ALZIRA'!F91</f>
        <v>3</v>
      </c>
      <c r="G149" s="82">
        <f>'U.E. ALZIRA'!G91</f>
        <v>10</v>
      </c>
      <c r="H149" s="82">
        <f>'U.E. ALZIRA'!H91</f>
        <v>0</v>
      </c>
      <c r="I149" s="376">
        <f>'U.E. ALZIRA'!I91</f>
        <v>696</v>
      </c>
      <c r="J149" s="82">
        <f>'U.E. ALZIRA'!J91</f>
        <v>46.4</v>
      </c>
      <c r="K149" s="82">
        <f>'U.E. ALZIRA'!K91</f>
        <v>22.745098039215687</v>
      </c>
      <c r="L149" s="82">
        <f>'U.E. ALZIRA'!L91</f>
        <v>16</v>
      </c>
      <c r="M149" s="82">
        <f>'U.E. ALZIRA'!M91</f>
        <v>15</v>
      </c>
      <c r="N149" s="82">
        <f>'U.E. ALZIRA'!N91</f>
        <v>1</v>
      </c>
      <c r="O149" s="82">
        <f>'U.E. ALZIRA'!O91</f>
        <v>1</v>
      </c>
      <c r="P149" s="82">
        <f>'U.E. ALZIRA'!P91</f>
        <v>0</v>
      </c>
      <c r="Q149" s="82">
        <f>'U.E. ALZIRA'!Q91</f>
        <v>0</v>
      </c>
      <c r="R149" s="368">
        <f>'U.E. ALZIRA'!R91</f>
        <v>1</v>
      </c>
      <c r="S149" s="369">
        <f>'U.E. ALZIRA'!S91</f>
        <v>0</v>
      </c>
      <c r="T149" s="370">
        <f>'U.E. ALZIRA'!T91</f>
        <v>0</v>
      </c>
      <c r="U149" s="370">
        <f>'U.E. ALZIRA'!U91</f>
        <v>0</v>
      </c>
      <c r="V149" s="124">
        <f>'U.E. ALZIRA'!V91</f>
        <v>1</v>
      </c>
      <c r="W149" s="111"/>
      <c r="X149" s="111"/>
      <c r="Y149" s="60"/>
      <c r="Z149" s="60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  <c r="BT149" s="153"/>
      <c r="BU149" s="153"/>
      <c r="BV149" s="151"/>
      <c r="BW149" s="151"/>
      <c r="BX149" s="151"/>
      <c r="BY149" s="151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171"/>
      <c r="FC149" s="60"/>
      <c r="FD149" s="99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</row>
    <row r="150" spans="1:256" s="55" customFormat="1" ht="15" customHeight="1" x14ac:dyDescent="0.3">
      <c r="A150" s="274" t="s">
        <v>115</v>
      </c>
      <c r="B150" s="123" t="s">
        <v>121</v>
      </c>
      <c r="C150" s="78">
        <v>1</v>
      </c>
      <c r="D150" s="82">
        <v>1</v>
      </c>
      <c r="E150" s="82">
        <v>0</v>
      </c>
      <c r="F150" s="82">
        <v>1</v>
      </c>
      <c r="G150" s="82">
        <v>0</v>
      </c>
      <c r="H150" s="82">
        <v>0</v>
      </c>
      <c r="I150" s="376">
        <v>75</v>
      </c>
      <c r="J150" s="82"/>
      <c r="K150" s="82"/>
      <c r="L150" s="82">
        <v>1</v>
      </c>
      <c r="M150" s="82">
        <v>1</v>
      </c>
      <c r="N150" s="82">
        <v>0</v>
      </c>
      <c r="O150" s="82">
        <v>0</v>
      </c>
      <c r="P150" s="82">
        <v>0</v>
      </c>
      <c r="Q150" s="82">
        <v>0</v>
      </c>
      <c r="R150" s="368">
        <v>0</v>
      </c>
      <c r="S150" s="369">
        <v>0</v>
      </c>
      <c r="T150" s="370">
        <v>0</v>
      </c>
      <c r="U150" s="370">
        <v>0</v>
      </c>
      <c r="V150" s="124">
        <v>0</v>
      </c>
      <c r="W150" s="111"/>
      <c r="X150" s="111"/>
      <c r="Y150" s="60"/>
      <c r="Z150" s="60"/>
      <c r="AA150" s="154"/>
      <c r="AB150" s="154"/>
      <c r="AC150" s="154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4"/>
      <c r="AO150" s="154"/>
      <c r="AP150" s="154"/>
      <c r="AQ150" s="157"/>
      <c r="AR150" s="157"/>
      <c r="AS150" s="157"/>
      <c r="AT150" s="154"/>
      <c r="AU150" s="157"/>
      <c r="AV150" s="154"/>
      <c r="AW150" s="155"/>
      <c r="AX150" s="156"/>
      <c r="AY150" s="155"/>
      <c r="AZ150" s="157"/>
      <c r="BA150" s="157"/>
      <c r="BB150" s="155"/>
      <c r="BC150" s="155"/>
      <c r="BD150" s="155"/>
      <c r="BE150" s="155"/>
      <c r="BF150" s="155"/>
      <c r="BG150" s="155"/>
      <c r="BH150" s="155"/>
      <c r="BI150" s="154"/>
      <c r="BJ150" s="154"/>
      <c r="BK150" s="158"/>
      <c r="BL150" s="158"/>
      <c r="BM150" s="158"/>
      <c r="BN150" s="156"/>
      <c r="BO150" s="154"/>
      <c r="BP150" s="154"/>
      <c r="BQ150" s="154"/>
      <c r="BR150" s="154"/>
      <c r="BS150" s="154"/>
      <c r="BT150" s="157"/>
      <c r="BU150" s="155"/>
      <c r="BV150" s="151"/>
      <c r="BW150" s="151"/>
      <c r="BX150" s="151"/>
      <c r="BY150" s="151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171"/>
      <c r="FC150" s="60"/>
      <c r="FD150" s="99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</row>
    <row r="151" spans="1:256" s="55" customFormat="1" x14ac:dyDescent="0.25">
      <c r="A151" s="332" t="s">
        <v>91</v>
      </c>
      <c r="B151" s="355" t="s">
        <v>27</v>
      </c>
      <c r="C151" s="78">
        <f>SUM(C152:C154)</f>
        <v>27</v>
      </c>
      <c r="D151" s="82">
        <f t="shared" ref="D151:V151" si="20">SUM(D152:D154)</f>
        <v>19</v>
      </c>
      <c r="E151" s="82">
        <f t="shared" si="20"/>
        <v>10</v>
      </c>
      <c r="F151" s="82">
        <f t="shared" si="20"/>
        <v>9</v>
      </c>
      <c r="G151" s="82">
        <f t="shared" si="20"/>
        <v>8</v>
      </c>
      <c r="H151" s="82">
        <f t="shared" si="20"/>
        <v>0</v>
      </c>
      <c r="I151" s="376">
        <f t="shared" si="20"/>
        <v>1610</v>
      </c>
      <c r="J151" s="82">
        <f t="shared" si="20"/>
        <v>83.583333333333329</v>
      </c>
      <c r="K151" s="82">
        <f t="shared" si="20"/>
        <v>32.777777777777779</v>
      </c>
      <c r="L151" s="82">
        <f t="shared" si="20"/>
        <v>43</v>
      </c>
      <c r="M151" s="82">
        <f t="shared" si="20"/>
        <v>38</v>
      </c>
      <c r="N151" s="82">
        <f t="shared" si="20"/>
        <v>5</v>
      </c>
      <c r="O151" s="82">
        <f t="shared" si="20"/>
        <v>0</v>
      </c>
      <c r="P151" s="82">
        <f t="shared" si="20"/>
        <v>5</v>
      </c>
      <c r="Q151" s="82">
        <f t="shared" si="20"/>
        <v>0</v>
      </c>
      <c r="R151" s="368">
        <f t="shared" si="20"/>
        <v>3</v>
      </c>
      <c r="S151" s="369">
        <f t="shared" si="20"/>
        <v>0</v>
      </c>
      <c r="T151" s="370">
        <f t="shared" si="20"/>
        <v>0</v>
      </c>
      <c r="U151" s="370">
        <f t="shared" si="20"/>
        <v>0</v>
      </c>
      <c r="V151" s="124">
        <f t="shared" si="20"/>
        <v>6</v>
      </c>
      <c r="W151" s="134" t="s">
        <v>145</v>
      </c>
      <c r="X151" s="111"/>
      <c r="Y151" s="60"/>
      <c r="Z151" s="60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171"/>
      <c r="FC151" s="60"/>
      <c r="FD151" s="99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</row>
    <row r="152" spans="1:256" s="55" customFormat="1" ht="15" customHeight="1" x14ac:dyDescent="0.3">
      <c r="A152" s="274" t="s">
        <v>116</v>
      </c>
      <c r="B152" s="142" t="s">
        <v>102</v>
      </c>
      <c r="C152" s="78">
        <f>'U.E. ALZIRA'!C92</f>
        <v>12</v>
      </c>
      <c r="D152" s="82">
        <f>'U.E. ALZIRA'!D92</f>
        <v>12</v>
      </c>
      <c r="E152" s="82">
        <f>'U.E. ALZIRA'!E92</f>
        <v>8</v>
      </c>
      <c r="F152" s="82">
        <f>'U.E. ALZIRA'!F92</f>
        <v>4</v>
      </c>
      <c r="G152" s="82">
        <f>'U.E. ALZIRA'!G92</f>
        <v>0</v>
      </c>
      <c r="H152" s="82">
        <f>'U.E. ALZIRA'!H92</f>
        <v>0</v>
      </c>
      <c r="I152" s="376">
        <f>'U.E. ALZIRA'!I92</f>
        <v>1003</v>
      </c>
      <c r="J152" s="82">
        <f>'U.E. ALZIRA'!J92</f>
        <v>83.583333333333329</v>
      </c>
      <c r="K152" s="82">
        <f>'U.E. ALZIRA'!K92</f>
        <v>32.777777777777779</v>
      </c>
      <c r="L152" s="82">
        <f>'U.E. ALZIRA'!L92</f>
        <v>16</v>
      </c>
      <c r="M152" s="82">
        <f>'U.E. ALZIRA'!M92</f>
        <v>12</v>
      </c>
      <c r="N152" s="82">
        <f>'U.E. ALZIRA'!N92</f>
        <v>4</v>
      </c>
      <c r="O152" s="82">
        <f>'U.E. ALZIRA'!O92</f>
        <v>0</v>
      </c>
      <c r="P152" s="82">
        <f>'U.E. ALZIRA'!P92</f>
        <v>4</v>
      </c>
      <c r="Q152" s="82">
        <f>'U.E. ALZIRA'!Q92</f>
        <v>0</v>
      </c>
      <c r="R152" s="368">
        <f>'U.E. ALZIRA'!R92</f>
        <v>1</v>
      </c>
      <c r="S152" s="369">
        <f>'U.E. ALZIRA'!S92</f>
        <v>0</v>
      </c>
      <c r="T152" s="370">
        <f>'U.E. ALZIRA'!T92</f>
        <v>0</v>
      </c>
      <c r="U152" s="370">
        <f>'U.E. ALZIRA'!U92</f>
        <v>0</v>
      </c>
      <c r="V152" s="124">
        <f>'U.E. ALZIRA'!V92</f>
        <v>3</v>
      </c>
      <c r="W152" s="111"/>
      <c r="X152" s="111"/>
      <c r="Y152" s="60"/>
      <c r="Z152" s="60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3"/>
      <c r="BN152" s="153"/>
      <c r="BO152" s="153"/>
      <c r="BP152" s="153"/>
      <c r="BQ152" s="153"/>
      <c r="BR152" s="153"/>
      <c r="BS152" s="153"/>
      <c r="BT152" s="153"/>
      <c r="BU152" s="153"/>
      <c r="BV152" s="151"/>
      <c r="BW152" s="151"/>
      <c r="BX152" s="151"/>
      <c r="BY152" s="151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171"/>
      <c r="FC152" s="60"/>
      <c r="FD152" s="99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</row>
    <row r="153" spans="1:256" s="55" customFormat="1" ht="15" customHeight="1" x14ac:dyDescent="0.3">
      <c r="A153" s="274" t="s">
        <v>116</v>
      </c>
      <c r="B153" s="123" t="s">
        <v>121</v>
      </c>
      <c r="C153" s="78">
        <v>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376">
        <v>0</v>
      </c>
      <c r="J153" s="82"/>
      <c r="K153" s="82"/>
      <c r="L153" s="82">
        <v>1</v>
      </c>
      <c r="M153" s="82">
        <v>1</v>
      </c>
      <c r="N153" s="82">
        <v>0</v>
      </c>
      <c r="O153" s="82">
        <v>0</v>
      </c>
      <c r="P153" s="82">
        <v>0</v>
      </c>
      <c r="Q153" s="82">
        <v>0</v>
      </c>
      <c r="R153" s="368">
        <v>0</v>
      </c>
      <c r="S153" s="369">
        <v>0</v>
      </c>
      <c r="T153" s="370">
        <v>0</v>
      </c>
      <c r="U153" s="370">
        <v>0</v>
      </c>
      <c r="V153" s="124">
        <v>0</v>
      </c>
      <c r="W153" s="111"/>
      <c r="X153" s="111"/>
      <c r="Y153" s="60"/>
      <c r="Z153" s="60"/>
      <c r="AA153" s="154"/>
      <c r="AB153" s="154"/>
      <c r="AC153" s="154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4"/>
      <c r="AO153" s="154"/>
      <c r="AP153" s="154"/>
      <c r="AQ153" s="157"/>
      <c r="AR153" s="157"/>
      <c r="AS153" s="157"/>
      <c r="AT153" s="154"/>
      <c r="AU153" s="157"/>
      <c r="AV153" s="154"/>
      <c r="AW153" s="155"/>
      <c r="AX153" s="156"/>
      <c r="AY153" s="155"/>
      <c r="AZ153" s="157"/>
      <c r="BA153" s="157"/>
      <c r="BB153" s="155"/>
      <c r="BC153" s="155"/>
      <c r="BD153" s="155"/>
      <c r="BE153" s="155"/>
      <c r="BF153" s="155"/>
      <c r="BG153" s="155"/>
      <c r="BH153" s="155"/>
      <c r="BI153" s="154"/>
      <c r="BJ153" s="154"/>
      <c r="BK153" s="158"/>
      <c r="BL153" s="158"/>
      <c r="BM153" s="158"/>
      <c r="BN153" s="156"/>
      <c r="BO153" s="154"/>
      <c r="BP153" s="154"/>
      <c r="BQ153" s="154"/>
      <c r="BR153" s="154"/>
      <c r="BS153" s="154"/>
      <c r="BT153" s="157"/>
      <c r="BU153" s="155"/>
      <c r="BV153" s="151"/>
      <c r="BW153" s="151"/>
      <c r="BX153" s="151"/>
      <c r="BY153" s="151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171"/>
      <c r="FC153" s="60"/>
      <c r="FD153" s="99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</row>
    <row r="154" spans="1:256" x14ac:dyDescent="0.25">
      <c r="A154" s="274" t="s">
        <v>116</v>
      </c>
      <c r="B154" s="142" t="s">
        <v>94</v>
      </c>
      <c r="C154" s="78">
        <v>15</v>
      </c>
      <c r="D154" s="82">
        <v>7</v>
      </c>
      <c r="E154" s="82">
        <v>2</v>
      </c>
      <c r="F154" s="82">
        <v>5</v>
      </c>
      <c r="G154" s="82">
        <v>8</v>
      </c>
      <c r="H154" s="82">
        <v>0</v>
      </c>
      <c r="I154" s="376">
        <v>607</v>
      </c>
      <c r="J154" s="82"/>
      <c r="K154" s="82"/>
      <c r="L154" s="82">
        <v>26</v>
      </c>
      <c r="M154" s="82">
        <v>25</v>
      </c>
      <c r="N154" s="82">
        <v>1</v>
      </c>
      <c r="O154" s="82">
        <v>0</v>
      </c>
      <c r="P154" s="82">
        <v>1</v>
      </c>
      <c r="Q154" s="82">
        <v>0</v>
      </c>
      <c r="R154" s="368">
        <v>2</v>
      </c>
      <c r="S154" s="369">
        <v>0</v>
      </c>
      <c r="T154" s="370">
        <v>0</v>
      </c>
      <c r="U154" s="370">
        <v>0</v>
      </c>
      <c r="V154" s="124">
        <v>3</v>
      </c>
      <c r="W154" s="60"/>
      <c r="X154" s="111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171"/>
      <c r="FC154" s="60"/>
      <c r="FD154" s="99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172"/>
      <c r="GZ154" s="172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172"/>
      <c r="IS154" s="60"/>
      <c r="IT154" s="172"/>
      <c r="IU154" s="172"/>
      <c r="IV154" s="172"/>
    </row>
    <row r="155" spans="1:256" s="55" customFormat="1" x14ac:dyDescent="0.25">
      <c r="A155" s="332" t="s">
        <v>138</v>
      </c>
      <c r="B155" s="355" t="s">
        <v>27</v>
      </c>
      <c r="C155" s="78">
        <f>SUM(C156:C157)</f>
        <v>20</v>
      </c>
      <c r="D155" s="82">
        <f t="shared" ref="D155:V155" si="21">SUM(D156:D157)</f>
        <v>5</v>
      </c>
      <c r="E155" s="82">
        <f t="shared" si="21"/>
        <v>0</v>
      </c>
      <c r="F155" s="82">
        <f t="shared" si="21"/>
        <v>5</v>
      </c>
      <c r="G155" s="82">
        <f t="shared" si="21"/>
        <v>15</v>
      </c>
      <c r="H155" s="82">
        <f t="shared" si="21"/>
        <v>0</v>
      </c>
      <c r="I155" s="376">
        <f t="shared" si="21"/>
        <v>663</v>
      </c>
      <c r="J155" s="82">
        <f t="shared" si="21"/>
        <v>34.10526315789474</v>
      </c>
      <c r="K155" s="82">
        <f t="shared" si="21"/>
        <v>21.176470588235293</v>
      </c>
      <c r="L155" s="82">
        <f t="shared" si="21"/>
        <v>35</v>
      </c>
      <c r="M155" s="82">
        <f t="shared" si="21"/>
        <v>25</v>
      </c>
      <c r="N155" s="82">
        <f t="shared" si="21"/>
        <v>10</v>
      </c>
      <c r="O155" s="82">
        <f t="shared" si="21"/>
        <v>10</v>
      </c>
      <c r="P155" s="82">
        <f t="shared" si="21"/>
        <v>0</v>
      </c>
      <c r="Q155" s="82">
        <f t="shared" si="21"/>
        <v>0</v>
      </c>
      <c r="R155" s="368">
        <f t="shared" si="21"/>
        <v>0</v>
      </c>
      <c r="S155" s="369">
        <f t="shared" si="21"/>
        <v>0</v>
      </c>
      <c r="T155" s="370">
        <f t="shared" si="21"/>
        <v>0</v>
      </c>
      <c r="U155" s="370">
        <f t="shared" si="21"/>
        <v>0</v>
      </c>
      <c r="V155" s="124">
        <f t="shared" si="21"/>
        <v>1</v>
      </c>
      <c r="W155" s="60"/>
      <c r="X155" s="111"/>
      <c r="Y155" s="60"/>
      <c r="Z155" s="60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171"/>
      <c r="FC155" s="60"/>
      <c r="FD155" s="99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</row>
    <row r="156" spans="1:256" s="55" customFormat="1" ht="15" customHeight="1" x14ac:dyDescent="0.3">
      <c r="A156" s="274" t="s">
        <v>117</v>
      </c>
      <c r="B156" s="142" t="s">
        <v>102</v>
      </c>
      <c r="C156" s="78">
        <f>'U.E. ALZIRA'!C93</f>
        <v>19</v>
      </c>
      <c r="D156" s="82">
        <f>'U.E. ALZIRA'!D93</f>
        <v>5</v>
      </c>
      <c r="E156" s="82">
        <f>'U.E. ALZIRA'!E93</f>
        <v>0</v>
      </c>
      <c r="F156" s="82">
        <f>'U.E. ALZIRA'!F93</f>
        <v>5</v>
      </c>
      <c r="G156" s="82">
        <f>'U.E. ALZIRA'!G93</f>
        <v>14</v>
      </c>
      <c r="H156" s="82">
        <f>'U.E. ALZIRA'!H93</f>
        <v>0</v>
      </c>
      <c r="I156" s="376">
        <f>'U.E. ALZIRA'!I93</f>
        <v>648</v>
      </c>
      <c r="J156" s="82">
        <f>'U.E. ALZIRA'!J93</f>
        <v>34.10526315789474</v>
      </c>
      <c r="K156" s="82">
        <f>'U.E. ALZIRA'!K93</f>
        <v>21.176470588235293</v>
      </c>
      <c r="L156" s="82">
        <f>'U.E. ALZIRA'!L93</f>
        <v>34</v>
      </c>
      <c r="M156" s="82">
        <f>'U.E. ALZIRA'!M93</f>
        <v>24</v>
      </c>
      <c r="N156" s="82">
        <f>'U.E. ALZIRA'!N93</f>
        <v>10</v>
      </c>
      <c r="O156" s="82">
        <f>'U.E. ALZIRA'!O93</f>
        <v>10</v>
      </c>
      <c r="P156" s="82">
        <f>'U.E. ALZIRA'!P93</f>
        <v>0</v>
      </c>
      <c r="Q156" s="82">
        <f>'U.E. ALZIRA'!Q93</f>
        <v>0</v>
      </c>
      <c r="R156" s="368">
        <f>'U.E. ALZIRA'!R93</f>
        <v>0</v>
      </c>
      <c r="S156" s="369">
        <f>'U.E. ALZIRA'!S93</f>
        <v>0</v>
      </c>
      <c r="T156" s="370">
        <f>'U.E. ALZIRA'!T93</f>
        <v>0</v>
      </c>
      <c r="U156" s="370">
        <f>'U.E. ALZIRA'!U93</f>
        <v>0</v>
      </c>
      <c r="V156" s="124">
        <f>'U.E. ALZIRA'!V93</f>
        <v>1</v>
      </c>
      <c r="W156" s="111"/>
      <c r="X156" s="111"/>
      <c r="Y156" s="60"/>
      <c r="Z156" s="60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3"/>
      <c r="BN156" s="153"/>
      <c r="BO156" s="153"/>
      <c r="BP156" s="153"/>
      <c r="BQ156" s="153"/>
      <c r="BR156" s="153"/>
      <c r="BS156" s="153"/>
      <c r="BT156" s="153"/>
      <c r="BU156" s="153"/>
      <c r="BV156" s="151"/>
      <c r="BW156" s="151"/>
      <c r="BX156" s="151"/>
      <c r="BY156" s="151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171"/>
      <c r="FC156" s="60"/>
      <c r="FD156" s="99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</row>
    <row r="157" spans="1:256" s="55" customFormat="1" ht="15" customHeight="1" x14ac:dyDescent="0.3">
      <c r="A157" s="274" t="s">
        <v>117</v>
      </c>
      <c r="B157" s="123" t="s">
        <v>121</v>
      </c>
      <c r="C157" s="78">
        <v>1</v>
      </c>
      <c r="D157" s="82">
        <v>0</v>
      </c>
      <c r="E157" s="82">
        <v>0</v>
      </c>
      <c r="F157" s="82">
        <v>0</v>
      </c>
      <c r="G157" s="82">
        <v>1</v>
      </c>
      <c r="H157" s="82">
        <v>0</v>
      </c>
      <c r="I157" s="376">
        <v>15</v>
      </c>
      <c r="J157" s="82"/>
      <c r="K157" s="82"/>
      <c r="L157" s="82">
        <v>1</v>
      </c>
      <c r="M157" s="82">
        <v>1</v>
      </c>
      <c r="N157" s="82">
        <v>0</v>
      </c>
      <c r="O157" s="82">
        <v>0</v>
      </c>
      <c r="P157" s="82">
        <v>0</v>
      </c>
      <c r="Q157" s="82">
        <v>0</v>
      </c>
      <c r="R157" s="368">
        <v>0</v>
      </c>
      <c r="S157" s="369">
        <v>0</v>
      </c>
      <c r="T157" s="370">
        <v>0</v>
      </c>
      <c r="U157" s="370">
        <v>0</v>
      </c>
      <c r="V157" s="124">
        <v>0</v>
      </c>
      <c r="W157" s="111"/>
      <c r="X157" s="111"/>
      <c r="Y157" s="60"/>
      <c r="Z157" s="60"/>
      <c r="AA157" s="154"/>
      <c r="AB157" s="154"/>
      <c r="AC157" s="154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4"/>
      <c r="AO157" s="154"/>
      <c r="AP157" s="154"/>
      <c r="AQ157" s="157"/>
      <c r="AR157" s="157"/>
      <c r="AS157" s="157"/>
      <c r="AT157" s="154"/>
      <c r="AU157" s="157"/>
      <c r="AV157" s="154"/>
      <c r="AW157" s="155"/>
      <c r="AX157" s="156"/>
      <c r="AY157" s="155"/>
      <c r="AZ157" s="157"/>
      <c r="BA157" s="157"/>
      <c r="BB157" s="155"/>
      <c r="BC157" s="155"/>
      <c r="BD157" s="155"/>
      <c r="BE157" s="155"/>
      <c r="BF157" s="155"/>
      <c r="BG157" s="155"/>
      <c r="BH157" s="155"/>
      <c r="BI157" s="154"/>
      <c r="BJ157" s="154"/>
      <c r="BK157" s="158"/>
      <c r="BL157" s="158"/>
      <c r="BM157" s="158"/>
      <c r="BN157" s="156"/>
      <c r="BO157" s="154"/>
      <c r="BP157" s="154"/>
      <c r="BQ157" s="154"/>
      <c r="BR157" s="154"/>
      <c r="BS157" s="154"/>
      <c r="BT157" s="157"/>
      <c r="BU157" s="155"/>
      <c r="BV157" s="151"/>
      <c r="BW157" s="151"/>
      <c r="BX157" s="151"/>
      <c r="BY157" s="151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171"/>
      <c r="FC157" s="60"/>
      <c r="FD157" s="99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</row>
    <row r="158" spans="1:256" s="55" customFormat="1" x14ac:dyDescent="0.25">
      <c r="A158" s="332" t="s">
        <v>139</v>
      </c>
      <c r="B158" s="355" t="s">
        <v>27</v>
      </c>
      <c r="C158" s="78">
        <f>SUM(C159:C160)</f>
        <v>27</v>
      </c>
      <c r="D158" s="82">
        <f t="shared" ref="D158:V158" si="22">SUM(D159:D160)</f>
        <v>22</v>
      </c>
      <c r="E158" s="82">
        <f t="shared" si="22"/>
        <v>1</v>
      </c>
      <c r="F158" s="82">
        <f t="shared" si="22"/>
        <v>21</v>
      </c>
      <c r="G158" s="82">
        <f t="shared" si="22"/>
        <v>5</v>
      </c>
      <c r="H158" s="82">
        <f t="shared" si="22"/>
        <v>0</v>
      </c>
      <c r="I158" s="376">
        <f t="shared" si="22"/>
        <v>1511</v>
      </c>
      <c r="J158" s="82">
        <f t="shared" si="22"/>
        <v>54.769230769230766</v>
      </c>
      <c r="K158" s="82">
        <f t="shared" si="22"/>
        <v>46.535947712418299</v>
      </c>
      <c r="L158" s="82">
        <f t="shared" si="22"/>
        <v>35</v>
      </c>
      <c r="M158" s="82">
        <f t="shared" si="22"/>
        <v>28</v>
      </c>
      <c r="N158" s="82">
        <f t="shared" si="22"/>
        <v>7</v>
      </c>
      <c r="O158" s="82">
        <f t="shared" si="22"/>
        <v>0</v>
      </c>
      <c r="P158" s="82">
        <f t="shared" si="22"/>
        <v>7</v>
      </c>
      <c r="Q158" s="82">
        <f t="shared" si="22"/>
        <v>0</v>
      </c>
      <c r="R158" s="368">
        <f t="shared" si="22"/>
        <v>3</v>
      </c>
      <c r="S158" s="369">
        <f t="shared" si="22"/>
        <v>0</v>
      </c>
      <c r="T158" s="370">
        <f t="shared" si="22"/>
        <v>0</v>
      </c>
      <c r="U158" s="370">
        <f t="shared" si="22"/>
        <v>0</v>
      </c>
      <c r="V158" s="124">
        <f t="shared" si="22"/>
        <v>2</v>
      </c>
      <c r="W158" s="60"/>
      <c r="X158" s="111"/>
      <c r="Y158" s="60"/>
      <c r="Z158" s="60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171"/>
      <c r="FC158" s="60"/>
      <c r="FD158" s="99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</row>
    <row r="159" spans="1:256" s="55" customFormat="1" ht="15" customHeight="1" x14ac:dyDescent="0.3">
      <c r="A159" s="274" t="s">
        <v>118</v>
      </c>
      <c r="B159" s="142" t="s">
        <v>102</v>
      </c>
      <c r="C159" s="78">
        <f>'U.E. ALZIRA'!C94</f>
        <v>26</v>
      </c>
      <c r="D159" s="82">
        <f>'U.E. ALZIRA'!D94</f>
        <v>21</v>
      </c>
      <c r="E159" s="82">
        <f>'U.E. ALZIRA'!E94</f>
        <v>1</v>
      </c>
      <c r="F159" s="82">
        <f>'U.E. ALZIRA'!F94</f>
        <v>20</v>
      </c>
      <c r="G159" s="82">
        <f>'U.E. ALZIRA'!G94</f>
        <v>5</v>
      </c>
      <c r="H159" s="82">
        <f>'U.E. ALZIRA'!H94</f>
        <v>0</v>
      </c>
      <c r="I159" s="376">
        <f>'U.E. ALZIRA'!I94</f>
        <v>1424</v>
      </c>
      <c r="J159" s="82">
        <f>'U.E. ALZIRA'!J94</f>
        <v>54.769230769230766</v>
      </c>
      <c r="K159" s="82">
        <f>'U.E. ALZIRA'!K94</f>
        <v>46.535947712418299</v>
      </c>
      <c r="L159" s="82">
        <f>'U.E. ALZIRA'!L94</f>
        <v>34</v>
      </c>
      <c r="M159" s="82">
        <f>'U.E. ALZIRA'!M94</f>
        <v>27</v>
      </c>
      <c r="N159" s="82">
        <f>'U.E. ALZIRA'!N94</f>
        <v>7</v>
      </c>
      <c r="O159" s="82">
        <f>'U.E. ALZIRA'!O94</f>
        <v>0</v>
      </c>
      <c r="P159" s="82">
        <f>'U.E. ALZIRA'!P94</f>
        <v>7</v>
      </c>
      <c r="Q159" s="82">
        <f>'U.E. ALZIRA'!Q94</f>
        <v>0</v>
      </c>
      <c r="R159" s="368">
        <f>'U.E. ALZIRA'!R94</f>
        <v>3</v>
      </c>
      <c r="S159" s="369">
        <f>'U.E. ALZIRA'!S94</f>
        <v>0</v>
      </c>
      <c r="T159" s="370">
        <f>'U.E. ALZIRA'!T94</f>
        <v>0</v>
      </c>
      <c r="U159" s="370">
        <f>'U.E. ALZIRA'!U94</f>
        <v>0</v>
      </c>
      <c r="V159" s="124">
        <f>'U.E. ALZIRA'!V94</f>
        <v>2</v>
      </c>
      <c r="W159" s="111"/>
      <c r="X159" s="111"/>
      <c r="Y159" s="60"/>
      <c r="Z159" s="60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153"/>
      <c r="BN159" s="153"/>
      <c r="BO159" s="153"/>
      <c r="BP159" s="153"/>
      <c r="BQ159" s="153"/>
      <c r="BR159" s="153"/>
      <c r="BS159" s="153"/>
      <c r="BT159" s="153"/>
      <c r="BU159" s="153"/>
      <c r="BV159" s="151"/>
      <c r="BW159" s="151"/>
      <c r="BX159" s="151"/>
      <c r="BY159" s="151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171"/>
      <c r="FC159" s="60"/>
      <c r="FD159" s="99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</row>
    <row r="160" spans="1:256" s="55" customFormat="1" ht="15" customHeight="1" x14ac:dyDescent="0.3">
      <c r="A160" s="274" t="s">
        <v>118</v>
      </c>
      <c r="B160" s="123" t="s">
        <v>121</v>
      </c>
      <c r="C160" s="78">
        <v>1</v>
      </c>
      <c r="D160" s="82">
        <v>1</v>
      </c>
      <c r="E160" s="82">
        <v>0</v>
      </c>
      <c r="F160" s="82">
        <v>1</v>
      </c>
      <c r="G160" s="82">
        <v>0</v>
      </c>
      <c r="H160" s="82">
        <v>0</v>
      </c>
      <c r="I160" s="376">
        <v>87</v>
      </c>
      <c r="J160" s="82"/>
      <c r="K160" s="82"/>
      <c r="L160" s="82">
        <v>1</v>
      </c>
      <c r="M160" s="82">
        <v>1</v>
      </c>
      <c r="N160" s="82">
        <v>0</v>
      </c>
      <c r="O160" s="82">
        <v>0</v>
      </c>
      <c r="P160" s="82">
        <v>0</v>
      </c>
      <c r="Q160" s="82">
        <v>0</v>
      </c>
      <c r="R160" s="368">
        <v>0</v>
      </c>
      <c r="S160" s="369">
        <v>0</v>
      </c>
      <c r="T160" s="370">
        <v>0</v>
      </c>
      <c r="U160" s="370">
        <v>0</v>
      </c>
      <c r="V160" s="124">
        <v>0</v>
      </c>
      <c r="W160" s="111"/>
      <c r="X160" s="111"/>
      <c r="Y160" s="60"/>
      <c r="Z160" s="60"/>
      <c r="AA160" s="154"/>
      <c r="AB160" s="154"/>
      <c r="AC160" s="154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4"/>
      <c r="AO160" s="154"/>
      <c r="AP160" s="154"/>
      <c r="AQ160" s="157"/>
      <c r="AR160" s="157"/>
      <c r="AS160" s="157"/>
      <c r="AT160" s="154"/>
      <c r="AU160" s="157"/>
      <c r="AV160" s="154"/>
      <c r="AW160" s="155"/>
      <c r="AX160" s="156"/>
      <c r="AY160" s="155"/>
      <c r="AZ160" s="157"/>
      <c r="BA160" s="157"/>
      <c r="BB160" s="155"/>
      <c r="BC160" s="155"/>
      <c r="BD160" s="155"/>
      <c r="BE160" s="155"/>
      <c r="BF160" s="155"/>
      <c r="BG160" s="155"/>
      <c r="BH160" s="155"/>
      <c r="BI160" s="154"/>
      <c r="BJ160" s="154"/>
      <c r="BK160" s="158"/>
      <c r="BL160" s="158"/>
      <c r="BM160" s="158"/>
      <c r="BN160" s="156"/>
      <c r="BO160" s="154"/>
      <c r="BP160" s="154"/>
      <c r="BQ160" s="154"/>
      <c r="BR160" s="154"/>
      <c r="BS160" s="154"/>
      <c r="BT160" s="157"/>
      <c r="BU160" s="155"/>
      <c r="BV160" s="151"/>
      <c r="BW160" s="151"/>
      <c r="BX160" s="151"/>
      <c r="BY160" s="151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171"/>
      <c r="FC160" s="60"/>
      <c r="FD160" s="99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</row>
    <row r="161" spans="1:256" s="55" customFormat="1" x14ac:dyDescent="0.25">
      <c r="A161" s="332" t="s">
        <v>140</v>
      </c>
      <c r="B161" s="355" t="s">
        <v>27</v>
      </c>
      <c r="C161" s="78">
        <f>SUM(C162:C163)</f>
        <v>1</v>
      </c>
      <c r="D161" s="82">
        <f t="shared" ref="D161:V161" si="23">SUM(D162:D163)</f>
        <v>1</v>
      </c>
      <c r="E161" s="82">
        <f t="shared" si="23"/>
        <v>1</v>
      </c>
      <c r="F161" s="82">
        <f t="shared" si="23"/>
        <v>0</v>
      </c>
      <c r="G161" s="82">
        <f t="shared" si="23"/>
        <v>0</v>
      </c>
      <c r="H161" s="82">
        <f t="shared" si="23"/>
        <v>0</v>
      </c>
      <c r="I161" s="376">
        <f t="shared" si="23"/>
        <v>90</v>
      </c>
      <c r="J161" s="82" t="e">
        <f t="shared" si="23"/>
        <v>#DIV/0!</v>
      </c>
      <c r="K161" s="82">
        <f t="shared" si="23"/>
        <v>0</v>
      </c>
      <c r="L161" s="82">
        <f t="shared" si="23"/>
        <v>2</v>
      </c>
      <c r="M161" s="82">
        <f t="shared" si="23"/>
        <v>2</v>
      </c>
      <c r="N161" s="82">
        <f t="shared" si="23"/>
        <v>0</v>
      </c>
      <c r="O161" s="82">
        <f t="shared" si="23"/>
        <v>0</v>
      </c>
      <c r="P161" s="82">
        <f t="shared" si="23"/>
        <v>0</v>
      </c>
      <c r="Q161" s="82">
        <f t="shared" si="23"/>
        <v>0</v>
      </c>
      <c r="R161" s="368">
        <f t="shared" si="23"/>
        <v>0</v>
      </c>
      <c r="S161" s="369">
        <f t="shared" si="23"/>
        <v>0</v>
      </c>
      <c r="T161" s="370">
        <f t="shared" si="23"/>
        <v>0</v>
      </c>
      <c r="U161" s="370">
        <f t="shared" si="23"/>
        <v>0</v>
      </c>
      <c r="V161" s="124">
        <f t="shared" si="23"/>
        <v>0</v>
      </c>
      <c r="W161" s="60"/>
      <c r="X161" s="111"/>
      <c r="Y161" s="60"/>
      <c r="Z161" s="60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171"/>
      <c r="FC161" s="60"/>
      <c r="FD161" s="99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</row>
    <row r="162" spans="1:256" s="55" customFormat="1" ht="15" customHeight="1" x14ac:dyDescent="0.3">
      <c r="A162" s="274" t="s">
        <v>119</v>
      </c>
      <c r="B162" s="142" t="s">
        <v>102</v>
      </c>
      <c r="C162" s="78">
        <f>'U.E. ALZIRA'!C95</f>
        <v>0</v>
      </c>
      <c r="D162" s="82">
        <f>'U.E. ALZIRA'!D95</f>
        <v>0</v>
      </c>
      <c r="E162" s="82">
        <f>'U.E. ALZIRA'!E95</f>
        <v>0</v>
      </c>
      <c r="F162" s="82">
        <f>'U.E. ALZIRA'!F95</f>
        <v>0</v>
      </c>
      <c r="G162" s="82">
        <f>'U.E. ALZIRA'!G95</f>
        <v>0</v>
      </c>
      <c r="H162" s="82">
        <f>'U.E. ALZIRA'!H95</f>
        <v>0</v>
      </c>
      <c r="I162" s="376">
        <f>'U.E. ALZIRA'!I95</f>
        <v>0</v>
      </c>
      <c r="J162" s="82" t="e">
        <f>'U.E. ALZIRA'!J95</f>
        <v>#DIV/0!</v>
      </c>
      <c r="K162" s="82">
        <f>'U.E. ALZIRA'!K95</f>
        <v>0</v>
      </c>
      <c r="L162" s="82">
        <f>'U.E. ALZIRA'!L95</f>
        <v>1</v>
      </c>
      <c r="M162" s="82">
        <f>'U.E. ALZIRA'!M95</f>
        <v>1</v>
      </c>
      <c r="N162" s="82">
        <f>'U.E. ALZIRA'!N95</f>
        <v>0</v>
      </c>
      <c r="O162" s="82">
        <f>'U.E. ALZIRA'!O95</f>
        <v>0</v>
      </c>
      <c r="P162" s="82">
        <f>'U.E. ALZIRA'!P95</f>
        <v>0</v>
      </c>
      <c r="Q162" s="82">
        <f>'U.E. ALZIRA'!Q95</f>
        <v>0</v>
      </c>
      <c r="R162" s="368">
        <f>'U.E. ALZIRA'!R95</f>
        <v>0</v>
      </c>
      <c r="S162" s="369">
        <f>'U.E. ALZIRA'!S95</f>
        <v>0</v>
      </c>
      <c r="T162" s="370">
        <f>'U.E. ALZIRA'!T95</f>
        <v>0</v>
      </c>
      <c r="U162" s="370">
        <f>'U.E. ALZIRA'!U95</f>
        <v>0</v>
      </c>
      <c r="V162" s="124">
        <f>'U.E. ALZIRA'!V95</f>
        <v>0</v>
      </c>
      <c r="W162" s="111"/>
      <c r="X162" s="111"/>
      <c r="Y162" s="60"/>
      <c r="Z162" s="60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  <c r="BT162" s="153"/>
      <c r="BU162" s="153"/>
      <c r="BV162" s="151"/>
      <c r="BW162" s="151"/>
      <c r="BX162" s="151"/>
      <c r="BY162" s="151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171"/>
      <c r="FC162" s="60"/>
      <c r="FD162" s="99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</row>
    <row r="163" spans="1:256" s="55" customFormat="1" ht="15" customHeight="1" x14ac:dyDescent="0.3">
      <c r="A163" s="274" t="s">
        <v>119</v>
      </c>
      <c r="B163" s="356" t="s">
        <v>121</v>
      </c>
      <c r="C163" s="78">
        <v>1</v>
      </c>
      <c r="D163" s="82">
        <v>1</v>
      </c>
      <c r="E163" s="82">
        <v>1</v>
      </c>
      <c r="F163" s="82">
        <v>0</v>
      </c>
      <c r="G163" s="82">
        <v>0</v>
      </c>
      <c r="H163" s="82">
        <v>0</v>
      </c>
      <c r="I163" s="376">
        <v>90</v>
      </c>
      <c r="J163" s="82"/>
      <c r="K163" s="82"/>
      <c r="L163" s="82">
        <v>1</v>
      </c>
      <c r="M163" s="82">
        <v>1</v>
      </c>
      <c r="N163" s="82">
        <v>0</v>
      </c>
      <c r="O163" s="82">
        <v>0</v>
      </c>
      <c r="P163" s="82">
        <v>0</v>
      </c>
      <c r="Q163" s="82">
        <v>0</v>
      </c>
      <c r="R163" s="368">
        <v>0</v>
      </c>
      <c r="S163" s="369">
        <v>0</v>
      </c>
      <c r="T163" s="370">
        <v>0</v>
      </c>
      <c r="U163" s="370">
        <v>0</v>
      </c>
      <c r="V163" s="124">
        <v>0</v>
      </c>
      <c r="W163" s="111"/>
      <c r="X163" s="111"/>
      <c r="Y163" s="60"/>
      <c r="Z163" s="60"/>
      <c r="AA163" s="154"/>
      <c r="AB163" s="154"/>
      <c r="AC163" s="154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4"/>
      <c r="AO163" s="154"/>
      <c r="AP163" s="154"/>
      <c r="AQ163" s="157"/>
      <c r="AR163" s="157"/>
      <c r="AS163" s="157"/>
      <c r="AT163" s="154"/>
      <c r="AU163" s="157"/>
      <c r="AV163" s="154"/>
      <c r="AW163" s="155"/>
      <c r="AX163" s="156"/>
      <c r="AY163" s="155"/>
      <c r="AZ163" s="157"/>
      <c r="BA163" s="157"/>
      <c r="BB163" s="155"/>
      <c r="BC163" s="155"/>
      <c r="BD163" s="155"/>
      <c r="BE163" s="155"/>
      <c r="BF163" s="155"/>
      <c r="BG163" s="155"/>
      <c r="BH163" s="155"/>
      <c r="BI163" s="154"/>
      <c r="BJ163" s="154"/>
      <c r="BK163" s="158"/>
      <c r="BL163" s="158"/>
      <c r="BM163" s="158"/>
      <c r="BN163" s="156"/>
      <c r="BO163" s="154"/>
      <c r="BP163" s="154"/>
      <c r="BQ163" s="154"/>
      <c r="BR163" s="154"/>
      <c r="BS163" s="154"/>
      <c r="BT163" s="157"/>
      <c r="BU163" s="155"/>
      <c r="BV163" s="151"/>
      <c r="BW163" s="151"/>
      <c r="BX163" s="151"/>
      <c r="BY163" s="151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171"/>
      <c r="FC163" s="60"/>
      <c r="FD163" s="99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</row>
    <row r="164" spans="1:256" s="55" customFormat="1" ht="15" customHeight="1" x14ac:dyDescent="0.25">
      <c r="A164" s="347" t="s">
        <v>156</v>
      </c>
      <c r="B164" s="355" t="s">
        <v>27</v>
      </c>
      <c r="C164" s="78">
        <f>'U.E. ALZIRA'!C96</f>
        <v>13</v>
      </c>
      <c r="D164" s="82">
        <f>'U.E. ALZIRA'!D96</f>
        <v>4</v>
      </c>
      <c r="E164" s="82">
        <f>'U.E. ALZIRA'!E96</f>
        <v>1</v>
      </c>
      <c r="F164" s="82">
        <f>'U.E. ALZIRA'!F96</f>
        <v>4</v>
      </c>
      <c r="G164" s="82">
        <f>'U.E. ALZIRA'!G96</f>
        <v>9</v>
      </c>
      <c r="H164" s="82">
        <f>'U.E. ALZIRA'!H96</f>
        <v>0</v>
      </c>
      <c r="I164" s="82">
        <f>'U.E. ALZIRA'!I96</f>
        <v>534</v>
      </c>
      <c r="J164" s="82">
        <f>'U.E. ALZIRA'!J96</f>
        <v>41.07692307692308</v>
      </c>
      <c r="K164" s="82">
        <f>'U.E. ALZIRA'!K96</f>
        <v>17.450980392156861</v>
      </c>
      <c r="L164" s="82">
        <f>'U.E. ALZIRA'!L96</f>
        <v>15</v>
      </c>
      <c r="M164" s="82">
        <f>'U.E. ALZIRA'!M96</f>
        <v>13</v>
      </c>
      <c r="N164" s="82">
        <f>'U.E. ALZIRA'!N96</f>
        <v>1</v>
      </c>
      <c r="O164" s="82">
        <f>'U.E. ALZIRA'!O96</f>
        <v>1</v>
      </c>
      <c r="P164" s="82">
        <f>'U.E. ALZIRA'!P96</f>
        <v>0</v>
      </c>
      <c r="Q164" s="82">
        <f>'U.E. ALZIRA'!Q96</f>
        <v>0</v>
      </c>
      <c r="R164" s="368">
        <f>'U.E. ALZIRA'!R96</f>
        <v>1</v>
      </c>
      <c r="S164" s="369">
        <f>'U.E. ALZIRA'!S96</f>
        <v>0</v>
      </c>
      <c r="T164" s="370">
        <f>'U.E. ALZIRA'!T96</f>
        <v>0</v>
      </c>
      <c r="U164" s="370">
        <f>'U.E. ALZIRA'!U96</f>
        <v>0</v>
      </c>
      <c r="V164" s="124">
        <f>'U.E. ALZIRA'!V96</f>
        <v>4</v>
      </c>
      <c r="W164" s="111"/>
      <c r="X164" s="111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171"/>
      <c r="FC164" s="60"/>
      <c r="FD164" s="99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</row>
    <row r="165" spans="1:256" ht="13.8" thickBot="1" x14ac:dyDescent="0.3">
      <c r="A165" s="332" t="s">
        <v>157</v>
      </c>
      <c r="B165" s="355" t="s">
        <v>27</v>
      </c>
      <c r="C165" s="78">
        <f>'U.E. ALZIRA'!C97</f>
        <v>5</v>
      </c>
      <c r="D165" s="82">
        <f>'U.E. ALZIRA'!D97</f>
        <v>1</v>
      </c>
      <c r="E165" s="82">
        <f>'U.E. ALZIRA'!E97</f>
        <v>0</v>
      </c>
      <c r="F165" s="82">
        <f>'U.E. ALZIRA'!F97</f>
        <v>1</v>
      </c>
      <c r="G165" s="82">
        <f>'U.E. ALZIRA'!G97</f>
        <v>4</v>
      </c>
      <c r="H165" s="82">
        <f>'U.E. ALZIRA'!H97</f>
        <v>0</v>
      </c>
      <c r="I165" s="82">
        <f>'U.E. ALZIRA'!I97</f>
        <v>130</v>
      </c>
      <c r="J165" s="82">
        <f>'U.E. ALZIRA'!J97</f>
        <v>26</v>
      </c>
      <c r="K165" s="82">
        <f>'U.E. ALZIRA'!K97</f>
        <v>4.2483660130718954</v>
      </c>
      <c r="L165" s="82">
        <f>'U.E. ALZIRA'!L97</f>
        <v>15</v>
      </c>
      <c r="M165" s="82">
        <f>'U.E. ALZIRA'!M97</f>
        <v>11</v>
      </c>
      <c r="N165" s="82">
        <f>'U.E. ALZIRA'!N97</f>
        <v>4</v>
      </c>
      <c r="O165" s="82">
        <f>'U.E. ALZIRA'!O97</f>
        <v>4</v>
      </c>
      <c r="P165" s="82">
        <f>'U.E. ALZIRA'!P97</f>
        <v>0</v>
      </c>
      <c r="Q165" s="82">
        <f>'U.E. ALZIRA'!Q97</f>
        <v>0</v>
      </c>
      <c r="R165" s="368">
        <f>'U.E. ALZIRA'!R97</f>
        <v>0</v>
      </c>
      <c r="S165" s="369">
        <f>'U.E. ALZIRA'!S97</f>
        <v>0</v>
      </c>
      <c r="T165" s="370">
        <f>'U.E. ALZIRA'!T97</f>
        <v>0</v>
      </c>
      <c r="U165" s="370">
        <f>'U.E. ALZIRA'!U97</f>
        <v>0</v>
      </c>
      <c r="V165" s="124">
        <f>'U.E. ALZIRA'!V97</f>
        <v>0</v>
      </c>
      <c r="W165" s="90"/>
      <c r="X165" s="111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171"/>
      <c r="FC165" s="60"/>
      <c r="FD165" s="99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172"/>
      <c r="GZ165" s="172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172"/>
      <c r="IS165" s="60"/>
      <c r="IT165" s="172"/>
      <c r="IU165" s="172"/>
      <c r="IV165" s="172"/>
    </row>
    <row r="166" spans="1:256" ht="13.8" hidden="1" thickBot="1" x14ac:dyDescent="0.3">
      <c r="A166" s="274"/>
      <c r="B166" s="357"/>
      <c r="C166" s="149"/>
      <c r="D166" s="150"/>
      <c r="E166" s="150"/>
      <c r="F166" s="150"/>
      <c r="G166" s="150"/>
      <c r="H166" s="150"/>
      <c r="I166" s="330"/>
      <c r="J166" s="150"/>
      <c r="K166" s="150"/>
      <c r="L166" s="150"/>
      <c r="M166" s="150"/>
      <c r="N166" s="150"/>
      <c r="O166" s="150"/>
      <c r="P166" s="150"/>
      <c r="Q166" s="150"/>
      <c r="R166" s="173"/>
      <c r="S166" s="174"/>
      <c r="T166" s="106"/>
      <c r="U166" s="106"/>
      <c r="V166" s="176"/>
      <c r="W166" s="60"/>
      <c r="X166" s="111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171"/>
      <c r="FC166" s="60"/>
      <c r="FD166" s="99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172"/>
      <c r="GZ166" s="172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172"/>
      <c r="IS166" s="60"/>
      <c r="IT166" s="172"/>
      <c r="IU166" s="172"/>
      <c r="IV166" s="172"/>
    </row>
    <row r="167" spans="1:256" ht="13.8" hidden="1" thickBot="1" x14ac:dyDescent="0.3">
      <c r="A167" s="274"/>
      <c r="B167" s="357"/>
      <c r="C167" s="149"/>
      <c r="D167" s="150"/>
      <c r="E167" s="150"/>
      <c r="F167" s="150"/>
      <c r="G167" s="150"/>
      <c r="H167" s="150"/>
      <c r="I167" s="330"/>
      <c r="J167" s="150"/>
      <c r="K167" s="150"/>
      <c r="L167" s="150"/>
      <c r="M167" s="150"/>
      <c r="N167" s="150"/>
      <c r="O167" s="150"/>
      <c r="P167" s="150"/>
      <c r="Q167" s="150"/>
      <c r="R167" s="173"/>
      <c r="S167" s="174"/>
      <c r="T167" s="106"/>
      <c r="U167" s="106"/>
      <c r="V167" s="176"/>
      <c r="W167" s="60"/>
      <c r="X167" s="111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171"/>
      <c r="FC167" s="60"/>
      <c r="FD167" s="99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172"/>
      <c r="GZ167" s="172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172"/>
      <c r="IS167" s="60"/>
      <c r="IT167" s="172"/>
      <c r="IU167" s="172"/>
      <c r="IV167" s="172"/>
    </row>
    <row r="168" spans="1:256" ht="13.8" hidden="1" thickBot="1" x14ac:dyDescent="0.3">
      <c r="A168" s="274"/>
      <c r="B168" s="357"/>
      <c r="C168" s="149"/>
      <c r="D168" s="150"/>
      <c r="E168" s="150"/>
      <c r="F168" s="150"/>
      <c r="G168" s="150"/>
      <c r="H168" s="150"/>
      <c r="I168" s="330"/>
      <c r="J168" s="150"/>
      <c r="K168" s="150"/>
      <c r="L168" s="150"/>
      <c r="M168" s="150"/>
      <c r="N168" s="150"/>
      <c r="O168" s="150"/>
      <c r="P168" s="150"/>
      <c r="Q168" s="150"/>
      <c r="R168" s="173"/>
      <c r="S168" s="174"/>
      <c r="T168" s="106"/>
      <c r="U168" s="106"/>
      <c r="V168" s="176"/>
      <c r="W168" s="60"/>
      <c r="X168" s="111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171"/>
      <c r="FC168" s="60"/>
      <c r="FD168" s="99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172"/>
      <c r="GZ168" s="172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172"/>
      <c r="IS168" s="60"/>
      <c r="IT168" s="172"/>
      <c r="IU168" s="172"/>
      <c r="IV168" s="172"/>
    </row>
    <row r="169" spans="1:256" ht="13.8" hidden="1" thickBot="1" x14ac:dyDescent="0.3">
      <c r="A169" s="274"/>
      <c r="B169" s="357"/>
      <c r="C169" s="149"/>
      <c r="D169" s="150"/>
      <c r="E169" s="150"/>
      <c r="F169" s="150"/>
      <c r="G169" s="150"/>
      <c r="H169" s="150"/>
      <c r="I169" s="330"/>
      <c r="J169" s="150"/>
      <c r="K169" s="150"/>
      <c r="L169" s="150"/>
      <c r="M169" s="150"/>
      <c r="N169" s="150"/>
      <c r="O169" s="150"/>
      <c r="P169" s="150"/>
      <c r="Q169" s="150"/>
      <c r="R169" s="173"/>
      <c r="S169" s="174"/>
      <c r="T169" s="106"/>
      <c r="U169" s="106"/>
      <c r="V169" s="176"/>
      <c r="W169" s="60"/>
      <c r="X169" s="111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171"/>
      <c r="FC169" s="60"/>
      <c r="FD169" s="99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172"/>
      <c r="GZ169" s="172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172"/>
      <c r="IS169" s="60"/>
      <c r="IT169" s="172"/>
      <c r="IU169" s="172"/>
      <c r="IV169" s="172"/>
    </row>
    <row r="170" spans="1:256" s="55" customFormat="1" ht="13.8" hidden="1" thickBot="1" x14ac:dyDescent="0.3">
      <c r="A170" s="274"/>
      <c r="B170" s="357"/>
      <c r="C170" s="149"/>
      <c r="D170" s="150"/>
      <c r="E170" s="150"/>
      <c r="F170" s="150"/>
      <c r="G170" s="150"/>
      <c r="H170" s="150"/>
      <c r="I170" s="330"/>
      <c r="J170" s="150"/>
      <c r="K170" s="150"/>
      <c r="L170" s="150"/>
      <c r="M170" s="150"/>
      <c r="N170" s="150"/>
      <c r="O170" s="150"/>
      <c r="P170" s="150"/>
      <c r="Q170" s="150"/>
      <c r="R170" s="173"/>
      <c r="S170" s="174"/>
      <c r="T170" s="106"/>
      <c r="U170" s="106"/>
      <c r="V170" s="176"/>
      <c r="W170" s="60"/>
      <c r="X170" s="111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171"/>
      <c r="FC170" s="60"/>
      <c r="FD170" s="99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</row>
    <row r="171" spans="1:256" s="55" customFormat="1" ht="13.8" hidden="1" thickBot="1" x14ac:dyDescent="0.3">
      <c r="A171" s="274"/>
      <c r="B171" s="357"/>
      <c r="C171" s="149"/>
      <c r="D171" s="150"/>
      <c r="E171" s="150"/>
      <c r="F171" s="150"/>
      <c r="G171" s="150"/>
      <c r="H171" s="150"/>
      <c r="I171" s="330"/>
      <c r="J171" s="150"/>
      <c r="K171" s="150"/>
      <c r="L171" s="150"/>
      <c r="M171" s="150"/>
      <c r="N171" s="150"/>
      <c r="O171" s="150"/>
      <c r="P171" s="150"/>
      <c r="Q171" s="150"/>
      <c r="R171" s="173"/>
      <c r="S171" s="174"/>
      <c r="T171" s="106"/>
      <c r="U171" s="106"/>
      <c r="V171" s="176"/>
      <c r="W171" s="60"/>
      <c r="X171" s="111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171"/>
      <c r="FC171" s="60"/>
      <c r="FD171" s="99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</row>
    <row r="172" spans="1:256" s="55" customFormat="1" ht="13.8" hidden="1" thickBot="1" x14ac:dyDescent="0.3">
      <c r="A172" s="274"/>
      <c r="B172" s="357"/>
      <c r="C172" s="149"/>
      <c r="D172" s="150"/>
      <c r="E172" s="150"/>
      <c r="F172" s="150"/>
      <c r="G172" s="150"/>
      <c r="H172" s="150"/>
      <c r="I172" s="330"/>
      <c r="J172" s="150"/>
      <c r="K172" s="150"/>
      <c r="L172" s="150"/>
      <c r="M172" s="150"/>
      <c r="N172" s="150"/>
      <c r="O172" s="150"/>
      <c r="P172" s="150"/>
      <c r="Q172" s="150"/>
      <c r="R172" s="173"/>
      <c r="S172" s="174"/>
      <c r="T172" s="106"/>
      <c r="U172" s="106"/>
      <c r="V172" s="176"/>
      <c r="W172" s="60"/>
      <c r="X172" s="111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171"/>
      <c r="FC172" s="60"/>
      <c r="FD172" s="99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</row>
    <row r="173" spans="1:256" ht="13.8" hidden="1" thickBot="1" x14ac:dyDescent="0.3">
      <c r="A173" s="274"/>
      <c r="B173" s="357"/>
      <c r="C173" s="149"/>
      <c r="D173" s="150"/>
      <c r="E173" s="150"/>
      <c r="F173" s="150"/>
      <c r="G173" s="150"/>
      <c r="H173" s="150"/>
      <c r="I173" s="330"/>
      <c r="J173" s="150"/>
      <c r="K173" s="150"/>
      <c r="L173" s="150"/>
      <c r="M173" s="150"/>
      <c r="N173" s="150"/>
      <c r="O173" s="150"/>
      <c r="P173" s="150"/>
      <c r="Q173" s="150"/>
      <c r="R173" s="173"/>
      <c r="S173" s="174"/>
      <c r="T173" s="106"/>
      <c r="U173" s="106"/>
      <c r="V173" s="176"/>
      <c r="W173" s="60"/>
      <c r="X173" s="111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171"/>
      <c r="FC173" s="60"/>
      <c r="FD173" s="99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172"/>
      <c r="GZ173" s="172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172"/>
      <c r="IS173" s="172"/>
      <c r="IT173" s="172"/>
      <c r="IU173" s="172"/>
      <c r="IV173" s="172"/>
    </row>
    <row r="174" spans="1:256" ht="13.8" hidden="1" thickBot="1" x14ac:dyDescent="0.3">
      <c r="A174" s="333"/>
      <c r="B174" s="358"/>
      <c r="C174" s="334"/>
      <c r="D174" s="335"/>
      <c r="E174" s="335"/>
      <c r="F174" s="335"/>
      <c r="G174" s="335"/>
      <c r="H174" s="335"/>
      <c r="I174" s="336"/>
      <c r="J174" s="335"/>
      <c r="K174" s="335"/>
      <c r="L174" s="335"/>
      <c r="M174" s="335"/>
      <c r="N174" s="335"/>
      <c r="O174" s="335"/>
      <c r="P174" s="335"/>
      <c r="Q174" s="335"/>
      <c r="R174" s="324"/>
      <c r="S174" s="325"/>
      <c r="T174" s="326"/>
      <c r="U174" s="326"/>
      <c r="V174" s="148"/>
      <c r="W174" s="60"/>
      <c r="X174" s="111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171"/>
      <c r="FC174" s="60"/>
      <c r="FD174" s="99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172"/>
      <c r="GZ174" s="172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172"/>
      <c r="IS174" s="172"/>
      <c r="IT174" s="172"/>
      <c r="IU174" s="172"/>
      <c r="IV174" s="172"/>
    </row>
    <row r="175" spans="1:256" ht="13.8" hidden="1" thickBot="1" x14ac:dyDescent="0.3">
      <c r="A175" s="303"/>
      <c r="B175" s="359"/>
      <c r="C175" s="149"/>
      <c r="D175" s="177"/>
      <c r="E175" s="177"/>
      <c r="F175" s="177"/>
      <c r="G175" s="177"/>
      <c r="H175" s="177"/>
      <c r="I175" s="304"/>
      <c r="J175" s="305"/>
      <c r="K175" s="305"/>
      <c r="L175" s="304"/>
      <c r="M175" s="304"/>
      <c r="N175" s="304"/>
      <c r="O175" s="304"/>
      <c r="P175" s="304"/>
      <c r="Q175" s="304"/>
      <c r="R175" s="306"/>
      <c r="S175" s="307"/>
      <c r="T175" s="308"/>
      <c r="U175" s="308"/>
      <c r="V175" s="124"/>
      <c r="W175" s="60"/>
      <c r="X175" s="111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171"/>
      <c r="FC175" s="60"/>
      <c r="FD175" s="99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172"/>
      <c r="GZ175" s="172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172"/>
      <c r="IS175" s="172"/>
      <c r="IT175" s="172"/>
      <c r="IU175" s="172"/>
      <c r="IV175" s="172"/>
    </row>
    <row r="176" spans="1:256" ht="13.8" hidden="1" thickBot="1" x14ac:dyDescent="0.3">
      <c r="A176" s="215"/>
      <c r="B176" s="360"/>
      <c r="C176" s="213"/>
      <c r="D176" s="214"/>
      <c r="E176" s="214"/>
      <c r="F176" s="214"/>
      <c r="G176" s="214"/>
      <c r="H176" s="214"/>
      <c r="I176" s="309"/>
      <c r="J176" s="310"/>
      <c r="K176" s="310"/>
      <c r="L176" s="309"/>
      <c r="M176" s="309"/>
      <c r="N176" s="309"/>
      <c r="O176" s="309"/>
      <c r="P176" s="309"/>
      <c r="Q176" s="309"/>
      <c r="R176" s="311"/>
      <c r="S176" s="312"/>
      <c r="T176" s="313"/>
      <c r="U176" s="313"/>
      <c r="V176" s="216"/>
      <c r="W176" s="60"/>
      <c r="X176" s="111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171"/>
      <c r="FC176" s="60"/>
      <c r="FD176" s="99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172"/>
      <c r="GZ176" s="172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172"/>
      <c r="IS176" s="172"/>
      <c r="IT176" s="172"/>
      <c r="IU176" s="172"/>
      <c r="IV176" s="172"/>
    </row>
    <row r="177" spans="1:256" ht="13.8" hidden="1" thickBot="1" x14ac:dyDescent="0.3">
      <c r="A177" s="303"/>
      <c r="B177" s="142"/>
      <c r="C177" s="149">
        <f>COUNT(BQ174:DH174)</f>
        <v>0</v>
      </c>
      <c r="D177" s="177">
        <f>COUNTIF(X174:BO174,"T")</f>
        <v>0</v>
      </c>
      <c r="E177" s="177">
        <f>COUNTIF(BQ174:DH174,90)</f>
        <v>0</v>
      </c>
      <c r="F177" s="177">
        <f>COUNTIF(DJ174:FA174,"I")</f>
        <v>0</v>
      </c>
      <c r="G177" s="177">
        <f>COUNTIF(DJ174:FA174,"E")</f>
        <v>0</v>
      </c>
      <c r="H177" s="177">
        <f>COUNTIF(BQ174:DH174,"S")</f>
        <v>0</v>
      </c>
      <c r="I177" s="304">
        <f>SUM(BQ174:DH174)</f>
        <v>0</v>
      </c>
      <c r="J177" s="305"/>
      <c r="K177" s="305"/>
      <c r="L177" s="304">
        <f>K1</f>
        <v>0</v>
      </c>
      <c r="M177" s="304">
        <f>COUNTIF(X174:BO174,"C")+COUNTIF(X174:BO174,"T")</f>
        <v>0</v>
      </c>
      <c r="N177" s="304">
        <f>SUM(O177:Q177)</f>
        <v>0</v>
      </c>
      <c r="O177" s="304">
        <f>COUNTIF(X174:BM174,"DT")</f>
        <v>0</v>
      </c>
      <c r="P177" s="304">
        <f>COUNTIF(X174:BM174,"L")</f>
        <v>0</v>
      </c>
      <c r="Q177" s="304">
        <f>COUNTIF(X174:BM174,"S")</f>
        <v>0</v>
      </c>
      <c r="R177" s="306">
        <f>COUNTIF(FE174:GY174,1)</f>
        <v>0</v>
      </c>
      <c r="S177" s="307">
        <f>COUNTIF(FE174:GY174,2)</f>
        <v>0</v>
      </c>
      <c r="T177" s="308">
        <f>COUNTIF(FE174:GY174,"R")</f>
        <v>0</v>
      </c>
      <c r="U177" s="308">
        <f t="shared" ref="U177:U193" si="24">S177+T177</f>
        <v>0</v>
      </c>
      <c r="V177" s="176">
        <f t="shared" ref="V177:V192" si="25">HA177</f>
        <v>0</v>
      </c>
      <c r="W177" s="60"/>
      <c r="X177" s="111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171"/>
      <c r="FC177" s="60"/>
      <c r="FD177" s="99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172"/>
      <c r="GZ177" s="172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172"/>
      <c r="IS177" s="172"/>
      <c r="IT177" s="172"/>
      <c r="IU177" s="172"/>
      <c r="IV177" s="172"/>
    </row>
    <row r="178" spans="1:256" ht="12.75" hidden="1" customHeight="1" x14ac:dyDescent="0.25">
      <c r="A178" s="84"/>
      <c r="B178" s="346"/>
      <c r="C178" s="149">
        <f>COUNT(BQ176:DH176)</f>
        <v>0</v>
      </c>
      <c r="D178" s="177">
        <f>COUNTIF(X176:BO176,"T")</f>
        <v>0</v>
      </c>
      <c r="E178" s="82">
        <f>COUNTIF(BQ176:DH176,90)</f>
        <v>0</v>
      </c>
      <c r="F178" s="177">
        <f>COUNTIF(DJ176:FA176,"I")</f>
        <v>0</v>
      </c>
      <c r="G178" s="177">
        <f>COUNTIF(DJ176:FA176,"E")</f>
        <v>0</v>
      </c>
      <c r="H178" s="82">
        <f>COUNTIF(BQ176:DH176,"S")</f>
        <v>0</v>
      </c>
      <c r="I178" s="178">
        <f>SUM(BQ176:DH176)</f>
        <v>0</v>
      </c>
      <c r="J178" s="179"/>
      <c r="K178" s="179"/>
      <c r="L178" s="178">
        <f>K1</f>
        <v>0</v>
      </c>
      <c r="M178" s="178">
        <f>COUNTIF(X176:BO176,"C")+COUNTIF(X176:BO176,"T")</f>
        <v>0</v>
      </c>
      <c r="N178" s="178">
        <f t="shared" ref="N178:N183" si="26">SUM(O178:Q178)</f>
        <v>0</v>
      </c>
      <c r="O178" s="178">
        <f>COUNTIF(X176:BM176,"DT")</f>
        <v>0</v>
      </c>
      <c r="P178" s="178">
        <f>COUNTIF(X176:BM176,"L")</f>
        <v>0</v>
      </c>
      <c r="Q178" s="178">
        <f>COUNTIF(X176:BM176,"S")</f>
        <v>0</v>
      </c>
      <c r="R178" s="180">
        <f>COUNTIF(FE176:GY176,1)</f>
        <v>0</v>
      </c>
      <c r="S178" s="181">
        <f>COUNTIF(FE176:GY176,2)</f>
        <v>0</v>
      </c>
      <c r="T178" s="107">
        <f>COUNTIF(FE176:GY176,"R")</f>
        <v>0</v>
      </c>
      <c r="U178" s="107">
        <f t="shared" si="24"/>
        <v>0</v>
      </c>
      <c r="V178" s="124">
        <f t="shared" si="25"/>
        <v>0</v>
      </c>
      <c r="W178" s="60"/>
      <c r="X178" s="111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171"/>
      <c r="FC178" s="60"/>
      <c r="FD178" s="99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172"/>
      <c r="GZ178" s="172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172"/>
      <c r="IS178" s="172"/>
      <c r="IT178" s="172"/>
      <c r="IU178" s="172"/>
      <c r="IV178" s="172"/>
    </row>
    <row r="179" spans="1:256" ht="13.8" hidden="1" thickBot="1" x14ac:dyDescent="0.3">
      <c r="A179" s="84"/>
      <c r="B179" s="346"/>
      <c r="C179" s="149">
        <f>COUNT(BQ177:DH177)</f>
        <v>0</v>
      </c>
      <c r="D179" s="177">
        <f>COUNTIF(X177:BO177,"T")</f>
        <v>0</v>
      </c>
      <c r="E179" s="82">
        <f>COUNTIF(BQ177:DH177,90)</f>
        <v>0</v>
      </c>
      <c r="F179" s="177">
        <f>COUNTIF(DJ177:FA177,"I")</f>
        <v>0</v>
      </c>
      <c r="G179" s="177">
        <f>COUNTIF(DJ177:FA177,"E")</f>
        <v>0</v>
      </c>
      <c r="H179" s="82">
        <f>COUNTIF(BQ177:DH177,"S")</f>
        <v>0</v>
      </c>
      <c r="I179" s="178">
        <f>SUM(BQ177:DH177)</f>
        <v>0</v>
      </c>
      <c r="J179" s="179"/>
      <c r="K179" s="179"/>
      <c r="L179" s="178">
        <f>K1</f>
        <v>0</v>
      </c>
      <c r="M179" s="178">
        <f>COUNTIF(X177:BO177,"C")+COUNTIF(X177:BO177,"T")</f>
        <v>0</v>
      </c>
      <c r="N179" s="178">
        <f t="shared" si="26"/>
        <v>0</v>
      </c>
      <c r="O179" s="178">
        <f>COUNTIF(X177:BM177,"DT")</f>
        <v>0</v>
      </c>
      <c r="P179" s="178">
        <f>COUNTIF(X177:BM177,"L")</f>
        <v>0</v>
      </c>
      <c r="Q179" s="178">
        <f>COUNTIF(X177:BM177,"S")</f>
        <v>0</v>
      </c>
      <c r="R179" s="180">
        <f>COUNTIF(FE177:GY177,1)</f>
        <v>0</v>
      </c>
      <c r="S179" s="181">
        <f>COUNTIF(FE177:GY177,2)</f>
        <v>0</v>
      </c>
      <c r="T179" s="107">
        <f>COUNTIF(FE177:GY177,"R")</f>
        <v>0</v>
      </c>
      <c r="U179" s="107">
        <f t="shared" si="24"/>
        <v>0</v>
      </c>
      <c r="V179" s="124">
        <f t="shared" si="25"/>
        <v>0</v>
      </c>
      <c r="W179" s="60"/>
      <c r="X179" s="111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171"/>
      <c r="FC179" s="60"/>
      <c r="FD179" s="99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172"/>
      <c r="GZ179" s="172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172"/>
      <c r="IS179" s="172"/>
      <c r="IT179" s="172"/>
      <c r="IU179" s="172"/>
      <c r="IV179" s="172"/>
    </row>
    <row r="180" spans="1:256" ht="13.8" hidden="1" thickBot="1" x14ac:dyDescent="0.3">
      <c r="A180" s="84"/>
      <c r="B180" s="346"/>
      <c r="C180" s="149">
        <f>COUNT(BQ178:DH178)</f>
        <v>0</v>
      </c>
      <c r="D180" s="177">
        <f>COUNTIF(X178:BO178,"T")</f>
        <v>0</v>
      </c>
      <c r="E180" s="82">
        <f>COUNTIF(BQ178:DH178,90)</f>
        <v>0</v>
      </c>
      <c r="F180" s="177">
        <f>COUNTIF(DJ178:FA178,"I")</f>
        <v>0</v>
      </c>
      <c r="G180" s="177">
        <f>COUNTIF(DJ178:FA178,"E")</f>
        <v>0</v>
      </c>
      <c r="H180" s="82">
        <f>COUNTIF(BQ178:DH178,"S")</f>
        <v>0</v>
      </c>
      <c r="I180" s="178">
        <f>SUM(BQ178:DH178)</f>
        <v>0</v>
      </c>
      <c r="J180" s="179"/>
      <c r="K180" s="179"/>
      <c r="L180" s="178">
        <f>K1</f>
        <v>0</v>
      </c>
      <c r="M180" s="178">
        <f>COUNTIF(X178:BO178,"C")+COUNTIF(X178:BO178,"T")</f>
        <v>0</v>
      </c>
      <c r="N180" s="178">
        <f t="shared" si="26"/>
        <v>0</v>
      </c>
      <c r="O180" s="178">
        <f>COUNTIF(X178:BM178,"DT")</f>
        <v>0</v>
      </c>
      <c r="P180" s="178">
        <f>COUNTIF(X178:BM178,"L")</f>
        <v>0</v>
      </c>
      <c r="Q180" s="178">
        <f>COUNTIF(X178:BM178,"S")</f>
        <v>0</v>
      </c>
      <c r="R180" s="180">
        <f>COUNTIF(FE178:GY178,1)</f>
        <v>0</v>
      </c>
      <c r="S180" s="181">
        <f>COUNTIF(FE178:GY178,2)</f>
        <v>0</v>
      </c>
      <c r="T180" s="107">
        <f>COUNTIF(FE178:GY178,"R")</f>
        <v>0</v>
      </c>
      <c r="U180" s="107">
        <f t="shared" si="24"/>
        <v>0</v>
      </c>
      <c r="V180" s="124">
        <f t="shared" si="25"/>
        <v>0</v>
      </c>
      <c r="W180" s="60"/>
      <c r="X180" s="111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171"/>
      <c r="FC180" s="60"/>
      <c r="FD180" s="99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172"/>
      <c r="GZ180" s="172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172"/>
      <c r="IS180" s="172"/>
      <c r="IT180" s="172"/>
      <c r="IU180" s="172"/>
      <c r="IV180" s="172"/>
    </row>
    <row r="181" spans="1:256" ht="13.8" hidden="1" thickBot="1" x14ac:dyDescent="0.3">
      <c r="A181" s="84"/>
      <c r="B181" s="346"/>
      <c r="C181" s="149">
        <f t="shared" ref="C181:C187" si="27">COUNT(BQ179:DH179)</f>
        <v>0</v>
      </c>
      <c r="D181" s="177">
        <f t="shared" ref="D181:D189" si="28">COUNTIF(X179:BO179,"T")</f>
        <v>0</v>
      </c>
      <c r="E181" s="82">
        <f t="shared" ref="E181:E187" si="29">COUNTIF(BQ179:DH179,90)</f>
        <v>0</v>
      </c>
      <c r="F181" s="177">
        <f t="shared" ref="F181:F187" si="30">COUNTIF(DJ179:FA179,"I")</f>
        <v>0</v>
      </c>
      <c r="G181" s="177">
        <f t="shared" ref="G181:G187" si="31">COUNTIF(DJ179:FA179,"E")</f>
        <v>0</v>
      </c>
      <c r="H181" s="82">
        <f t="shared" ref="H181:H189" si="32">COUNTIF(BQ179:DH179,"S")</f>
        <v>0</v>
      </c>
      <c r="I181" s="178">
        <f t="shared" ref="I181:I187" si="33">SUM(BQ179:DH179)</f>
        <v>0</v>
      </c>
      <c r="J181" s="179"/>
      <c r="K181" s="179"/>
      <c r="L181" s="178">
        <f>K1</f>
        <v>0</v>
      </c>
      <c r="M181" s="178">
        <f t="shared" ref="M181:M187" si="34">COUNTIF(X179:BO179,"C")+COUNTIF(X179:BO179,"T")</f>
        <v>0</v>
      </c>
      <c r="N181" s="178">
        <f t="shared" si="26"/>
        <v>0</v>
      </c>
      <c r="O181" s="178">
        <f t="shared" ref="O181:O187" si="35">COUNTIF(X179:BM179,"DT")</f>
        <v>0</v>
      </c>
      <c r="P181" s="178">
        <f t="shared" ref="P181:P187" si="36">COUNTIF(X179:BM179,"L")</f>
        <v>0</v>
      </c>
      <c r="Q181" s="178">
        <f t="shared" ref="Q181:Q187" si="37">COUNTIF(X179:BM179,"S")</f>
        <v>0</v>
      </c>
      <c r="R181" s="180">
        <f t="shared" ref="R181:R193" si="38">COUNTIF(FE179:GY179,1)</f>
        <v>0</v>
      </c>
      <c r="S181" s="181">
        <f t="shared" ref="S181:S193" si="39">COUNTIF(FE179:GY179,2)</f>
        <v>0</v>
      </c>
      <c r="T181" s="107">
        <f t="shared" ref="T181:T193" si="40">COUNTIF(FE179:GY179,"R")</f>
        <v>0</v>
      </c>
      <c r="U181" s="107">
        <f t="shared" si="24"/>
        <v>0</v>
      </c>
      <c r="V181" s="124">
        <f t="shared" si="25"/>
        <v>0</v>
      </c>
      <c r="W181" s="60"/>
      <c r="X181" s="111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171"/>
      <c r="FC181" s="60"/>
      <c r="FD181" s="99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172"/>
      <c r="GZ181" s="172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172"/>
      <c r="IS181" s="172"/>
      <c r="IT181" s="172"/>
      <c r="IU181" s="172"/>
      <c r="IV181" s="172"/>
    </row>
    <row r="182" spans="1:256" ht="13.8" hidden="1" thickBot="1" x14ac:dyDescent="0.3">
      <c r="A182" s="84"/>
      <c r="B182" s="346"/>
      <c r="C182" s="149">
        <f t="shared" si="27"/>
        <v>0</v>
      </c>
      <c r="D182" s="177">
        <f t="shared" si="28"/>
        <v>0</v>
      </c>
      <c r="E182" s="82">
        <f t="shared" si="29"/>
        <v>0</v>
      </c>
      <c r="F182" s="177">
        <f t="shared" si="30"/>
        <v>0</v>
      </c>
      <c r="G182" s="177">
        <f t="shared" si="31"/>
        <v>0</v>
      </c>
      <c r="H182" s="82">
        <f t="shared" si="32"/>
        <v>0</v>
      </c>
      <c r="I182" s="178">
        <f t="shared" si="33"/>
        <v>0</v>
      </c>
      <c r="J182" s="179"/>
      <c r="K182" s="179"/>
      <c r="L182" s="178">
        <f>K1</f>
        <v>0</v>
      </c>
      <c r="M182" s="178">
        <f t="shared" si="34"/>
        <v>0</v>
      </c>
      <c r="N182" s="178">
        <f t="shared" si="26"/>
        <v>0</v>
      </c>
      <c r="O182" s="178">
        <f t="shared" si="35"/>
        <v>0</v>
      </c>
      <c r="P182" s="178">
        <f t="shared" si="36"/>
        <v>0</v>
      </c>
      <c r="Q182" s="178">
        <f t="shared" si="37"/>
        <v>0</v>
      </c>
      <c r="R182" s="180">
        <f t="shared" si="38"/>
        <v>0</v>
      </c>
      <c r="S182" s="181">
        <f t="shared" si="39"/>
        <v>0</v>
      </c>
      <c r="T182" s="107">
        <f t="shared" si="40"/>
        <v>0</v>
      </c>
      <c r="U182" s="107">
        <f t="shared" si="24"/>
        <v>0</v>
      </c>
      <c r="V182" s="124">
        <f t="shared" si="25"/>
        <v>0</v>
      </c>
      <c r="W182" s="60"/>
      <c r="X182" s="111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171"/>
      <c r="FC182" s="60"/>
      <c r="FD182" s="99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172"/>
      <c r="GZ182" s="172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172"/>
      <c r="IS182" s="172"/>
      <c r="IT182" s="172"/>
      <c r="IU182" s="172"/>
      <c r="IV182" s="172"/>
    </row>
    <row r="183" spans="1:256" ht="13.8" hidden="1" thickBot="1" x14ac:dyDescent="0.3">
      <c r="A183" s="84"/>
      <c r="B183" s="346"/>
      <c r="C183" s="149">
        <f t="shared" si="27"/>
        <v>0</v>
      </c>
      <c r="D183" s="177">
        <f t="shared" si="28"/>
        <v>0</v>
      </c>
      <c r="E183" s="82">
        <f t="shared" si="29"/>
        <v>0</v>
      </c>
      <c r="F183" s="177">
        <f t="shared" si="30"/>
        <v>0</v>
      </c>
      <c r="G183" s="177">
        <f t="shared" si="31"/>
        <v>0</v>
      </c>
      <c r="H183" s="82">
        <f t="shared" si="32"/>
        <v>0</v>
      </c>
      <c r="I183" s="178">
        <f t="shared" si="33"/>
        <v>0</v>
      </c>
      <c r="J183" s="179"/>
      <c r="K183" s="179"/>
      <c r="L183" s="178">
        <f>K1</f>
        <v>0</v>
      </c>
      <c r="M183" s="178">
        <f t="shared" si="34"/>
        <v>0</v>
      </c>
      <c r="N183" s="178">
        <f t="shared" si="26"/>
        <v>0</v>
      </c>
      <c r="O183" s="178">
        <f t="shared" si="35"/>
        <v>0</v>
      </c>
      <c r="P183" s="178">
        <f t="shared" si="36"/>
        <v>0</v>
      </c>
      <c r="Q183" s="178">
        <f t="shared" si="37"/>
        <v>0</v>
      </c>
      <c r="R183" s="180">
        <f t="shared" si="38"/>
        <v>0</v>
      </c>
      <c r="S183" s="181">
        <f t="shared" si="39"/>
        <v>0</v>
      </c>
      <c r="T183" s="107">
        <f t="shared" si="40"/>
        <v>0</v>
      </c>
      <c r="U183" s="107">
        <f t="shared" si="24"/>
        <v>0</v>
      </c>
      <c r="V183" s="124">
        <f t="shared" si="25"/>
        <v>0</v>
      </c>
      <c r="W183" s="60"/>
      <c r="X183" s="111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171"/>
      <c r="FC183" s="60"/>
      <c r="FD183" s="99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172"/>
      <c r="GZ183" s="172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172"/>
      <c r="IS183" s="172"/>
      <c r="IT183" s="172"/>
      <c r="IU183" s="172"/>
      <c r="IV183" s="172"/>
    </row>
    <row r="184" spans="1:256" ht="13.8" hidden="1" thickBot="1" x14ac:dyDescent="0.3">
      <c r="A184" s="84"/>
      <c r="B184" s="346"/>
      <c r="C184" s="149">
        <f t="shared" si="27"/>
        <v>0</v>
      </c>
      <c r="D184" s="177">
        <f t="shared" si="28"/>
        <v>0</v>
      </c>
      <c r="E184" s="82">
        <f t="shared" si="29"/>
        <v>0</v>
      </c>
      <c r="F184" s="177">
        <f t="shared" si="30"/>
        <v>0</v>
      </c>
      <c r="G184" s="177">
        <f t="shared" si="31"/>
        <v>0</v>
      </c>
      <c r="H184" s="82">
        <f t="shared" si="32"/>
        <v>0</v>
      </c>
      <c r="I184" s="178">
        <f t="shared" si="33"/>
        <v>0</v>
      </c>
      <c r="J184" s="179"/>
      <c r="K184" s="179"/>
      <c r="L184" s="178">
        <f>K1</f>
        <v>0</v>
      </c>
      <c r="M184" s="178">
        <f t="shared" si="34"/>
        <v>0</v>
      </c>
      <c r="N184" s="178">
        <f>SUM(O184:Q184)</f>
        <v>0</v>
      </c>
      <c r="O184" s="178">
        <f t="shared" si="35"/>
        <v>0</v>
      </c>
      <c r="P184" s="178">
        <f t="shared" si="36"/>
        <v>0</v>
      </c>
      <c r="Q184" s="178">
        <f t="shared" si="37"/>
        <v>0</v>
      </c>
      <c r="R184" s="180">
        <f t="shared" si="38"/>
        <v>0</v>
      </c>
      <c r="S184" s="181">
        <f t="shared" si="39"/>
        <v>0</v>
      </c>
      <c r="T184" s="107">
        <f t="shared" si="40"/>
        <v>0</v>
      </c>
      <c r="U184" s="107">
        <f t="shared" si="24"/>
        <v>0</v>
      </c>
      <c r="V184" s="124">
        <f t="shared" si="25"/>
        <v>0</v>
      </c>
      <c r="W184" s="60"/>
      <c r="X184" s="111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171"/>
      <c r="FC184" s="60"/>
      <c r="FD184" s="99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172"/>
      <c r="GZ184" s="172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172"/>
      <c r="IS184" s="172"/>
      <c r="IT184" s="172"/>
      <c r="IU184" s="172"/>
      <c r="IV184" s="172"/>
    </row>
    <row r="185" spans="1:256" ht="13.8" hidden="1" thickBot="1" x14ac:dyDescent="0.3">
      <c r="A185" s="84"/>
      <c r="B185" s="346"/>
      <c r="C185" s="149">
        <f t="shared" si="27"/>
        <v>0</v>
      </c>
      <c r="D185" s="177">
        <f t="shared" si="28"/>
        <v>0</v>
      </c>
      <c r="E185" s="82">
        <f t="shared" si="29"/>
        <v>0</v>
      </c>
      <c r="F185" s="177">
        <f t="shared" si="30"/>
        <v>0</v>
      </c>
      <c r="G185" s="177">
        <f t="shared" si="31"/>
        <v>0</v>
      </c>
      <c r="H185" s="82">
        <f t="shared" si="32"/>
        <v>0</v>
      </c>
      <c r="I185" s="178">
        <f t="shared" si="33"/>
        <v>0</v>
      </c>
      <c r="J185" s="179"/>
      <c r="K185" s="179"/>
      <c r="L185" s="178">
        <f>K1</f>
        <v>0</v>
      </c>
      <c r="M185" s="178">
        <f t="shared" si="34"/>
        <v>0</v>
      </c>
      <c r="N185" s="178">
        <f>SUM(O185:Q185)</f>
        <v>0</v>
      </c>
      <c r="O185" s="178">
        <f t="shared" si="35"/>
        <v>0</v>
      </c>
      <c r="P185" s="178">
        <f t="shared" si="36"/>
        <v>0</v>
      </c>
      <c r="Q185" s="178">
        <f t="shared" si="37"/>
        <v>0</v>
      </c>
      <c r="R185" s="180">
        <f t="shared" si="38"/>
        <v>0</v>
      </c>
      <c r="S185" s="181">
        <f t="shared" si="39"/>
        <v>0</v>
      </c>
      <c r="T185" s="107">
        <f t="shared" si="40"/>
        <v>0</v>
      </c>
      <c r="U185" s="107">
        <f t="shared" si="24"/>
        <v>0</v>
      </c>
      <c r="V185" s="124">
        <f t="shared" si="25"/>
        <v>0</v>
      </c>
      <c r="W185" s="60"/>
      <c r="X185" s="111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171"/>
      <c r="FC185" s="60"/>
      <c r="FD185" s="99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172"/>
      <c r="GZ185" s="172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172"/>
      <c r="IS185" s="172"/>
      <c r="IT185" s="172"/>
      <c r="IU185" s="172"/>
      <c r="IV185" s="172"/>
    </row>
    <row r="186" spans="1:256" ht="13.8" hidden="1" thickBot="1" x14ac:dyDescent="0.3">
      <c r="A186" s="84"/>
      <c r="B186" s="346"/>
      <c r="C186" s="149">
        <f t="shared" si="27"/>
        <v>0</v>
      </c>
      <c r="D186" s="177">
        <f t="shared" si="28"/>
        <v>0</v>
      </c>
      <c r="E186" s="82">
        <f t="shared" si="29"/>
        <v>0</v>
      </c>
      <c r="F186" s="177">
        <f t="shared" si="30"/>
        <v>0</v>
      </c>
      <c r="G186" s="177">
        <f t="shared" si="31"/>
        <v>0</v>
      </c>
      <c r="H186" s="82">
        <f t="shared" si="32"/>
        <v>0</v>
      </c>
      <c r="I186" s="178">
        <f t="shared" si="33"/>
        <v>0</v>
      </c>
      <c r="J186" s="179"/>
      <c r="K186" s="179"/>
      <c r="L186" s="178">
        <f>K1</f>
        <v>0</v>
      </c>
      <c r="M186" s="178">
        <f t="shared" si="34"/>
        <v>0</v>
      </c>
      <c r="N186" s="178">
        <f>SUM(O186:Q186)</f>
        <v>0</v>
      </c>
      <c r="O186" s="178">
        <f t="shared" si="35"/>
        <v>0</v>
      </c>
      <c r="P186" s="178">
        <f t="shared" si="36"/>
        <v>0</v>
      </c>
      <c r="Q186" s="178">
        <f t="shared" si="37"/>
        <v>0</v>
      </c>
      <c r="R186" s="180">
        <f t="shared" si="38"/>
        <v>0</v>
      </c>
      <c r="S186" s="181">
        <f t="shared" si="39"/>
        <v>0</v>
      </c>
      <c r="T186" s="107">
        <f t="shared" si="40"/>
        <v>0</v>
      </c>
      <c r="U186" s="107">
        <f t="shared" si="24"/>
        <v>0</v>
      </c>
      <c r="V186" s="124">
        <f t="shared" si="25"/>
        <v>0</v>
      </c>
      <c r="W186" s="60"/>
      <c r="X186" s="111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171"/>
      <c r="FC186" s="60"/>
      <c r="FD186" s="99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172"/>
      <c r="GZ186" s="172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172"/>
      <c r="IS186" s="172"/>
      <c r="IT186" s="172"/>
      <c r="IU186" s="172"/>
      <c r="IV186" s="172"/>
    </row>
    <row r="187" spans="1:256" ht="13.8" hidden="1" thickBot="1" x14ac:dyDescent="0.3">
      <c r="A187" s="84"/>
      <c r="B187" s="346"/>
      <c r="C187" s="149">
        <f t="shared" si="27"/>
        <v>0</v>
      </c>
      <c r="D187" s="177">
        <f t="shared" si="28"/>
        <v>0</v>
      </c>
      <c r="E187" s="82">
        <f t="shared" si="29"/>
        <v>0</v>
      </c>
      <c r="F187" s="177">
        <f t="shared" si="30"/>
        <v>0</v>
      </c>
      <c r="G187" s="177">
        <f t="shared" si="31"/>
        <v>0</v>
      </c>
      <c r="H187" s="82">
        <f t="shared" si="32"/>
        <v>0</v>
      </c>
      <c r="I187" s="178">
        <f t="shared" si="33"/>
        <v>0</v>
      </c>
      <c r="J187" s="179"/>
      <c r="K187" s="179"/>
      <c r="L187" s="178">
        <f>K1</f>
        <v>0</v>
      </c>
      <c r="M187" s="178">
        <f t="shared" si="34"/>
        <v>0</v>
      </c>
      <c r="N187" s="178">
        <f>SUM(O187:Q187)</f>
        <v>0</v>
      </c>
      <c r="O187" s="178">
        <f t="shared" si="35"/>
        <v>0</v>
      </c>
      <c r="P187" s="178">
        <f t="shared" si="36"/>
        <v>0</v>
      </c>
      <c r="Q187" s="178">
        <f t="shared" si="37"/>
        <v>0</v>
      </c>
      <c r="R187" s="180">
        <f t="shared" si="38"/>
        <v>0</v>
      </c>
      <c r="S187" s="181">
        <f t="shared" si="39"/>
        <v>0</v>
      </c>
      <c r="T187" s="107">
        <f t="shared" si="40"/>
        <v>0</v>
      </c>
      <c r="U187" s="107">
        <f t="shared" si="24"/>
        <v>0</v>
      </c>
      <c r="V187" s="124">
        <f t="shared" si="25"/>
        <v>0</v>
      </c>
      <c r="W187" s="60"/>
      <c r="X187" s="111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171"/>
      <c r="FC187" s="60"/>
      <c r="FD187" s="99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172"/>
      <c r="GZ187" s="172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172"/>
      <c r="IS187" s="172"/>
      <c r="IT187" s="172"/>
      <c r="IU187" s="172"/>
      <c r="IV187" s="172"/>
    </row>
    <row r="188" spans="1:256" ht="13.8" hidden="1" thickBot="1" x14ac:dyDescent="0.3">
      <c r="A188" s="84"/>
      <c r="B188" s="123"/>
      <c r="C188" s="149"/>
      <c r="D188" s="177">
        <f t="shared" si="28"/>
        <v>0</v>
      </c>
      <c r="E188" s="82"/>
      <c r="F188" s="177"/>
      <c r="G188" s="177"/>
      <c r="H188" s="82">
        <f t="shared" si="32"/>
        <v>0</v>
      </c>
      <c r="I188" s="178"/>
      <c r="J188" s="179"/>
      <c r="K188" s="179"/>
      <c r="L188" s="178"/>
      <c r="M188" s="178"/>
      <c r="N188" s="178"/>
      <c r="O188" s="178"/>
      <c r="P188" s="178"/>
      <c r="Q188" s="178"/>
      <c r="R188" s="180">
        <f t="shared" si="38"/>
        <v>0</v>
      </c>
      <c r="S188" s="181">
        <f t="shared" si="39"/>
        <v>0</v>
      </c>
      <c r="T188" s="107">
        <f t="shared" si="40"/>
        <v>0</v>
      </c>
      <c r="U188" s="107">
        <f t="shared" si="24"/>
        <v>0</v>
      </c>
      <c r="V188" s="124">
        <f t="shared" si="25"/>
        <v>0</v>
      </c>
      <c r="W188" s="60"/>
      <c r="X188" s="111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171"/>
      <c r="FC188" s="60"/>
      <c r="FD188" s="99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172"/>
      <c r="GZ188" s="172"/>
      <c r="HA188" s="60"/>
      <c r="HB188" s="172"/>
      <c r="HC188" s="172"/>
      <c r="HD188" s="172"/>
      <c r="HE188" s="172"/>
      <c r="HF188" s="172"/>
      <c r="HG188" s="172"/>
      <c r="HH188" s="172"/>
      <c r="HI188" s="172"/>
      <c r="HJ188" s="172"/>
      <c r="HK188" s="172"/>
      <c r="HL188" s="172"/>
      <c r="HM188" s="172"/>
      <c r="HN188" s="172"/>
      <c r="HO188" s="172"/>
      <c r="HP188" s="172"/>
      <c r="HQ188" s="172"/>
      <c r="HR188" s="172"/>
      <c r="HS188" s="172"/>
      <c r="HT188" s="172"/>
      <c r="HU188" s="172"/>
      <c r="HV188" s="172"/>
      <c r="HW188" s="172"/>
      <c r="HX188" s="172"/>
      <c r="HY188" s="172"/>
      <c r="HZ188" s="172"/>
      <c r="IA188" s="172"/>
      <c r="IB188" s="172"/>
      <c r="IC188" s="172"/>
      <c r="ID188" s="172"/>
      <c r="IE188" s="172"/>
      <c r="IF188" s="172"/>
      <c r="IG188" s="60"/>
      <c r="IH188" s="60"/>
      <c r="II188" s="60"/>
      <c r="IJ188" s="60"/>
      <c r="IK188" s="172"/>
      <c r="IL188" s="172"/>
      <c r="IM188" s="172"/>
      <c r="IN188" s="172"/>
      <c r="IO188" s="172"/>
      <c r="IP188" s="172"/>
      <c r="IQ188" s="172"/>
      <c r="IR188" s="172"/>
      <c r="IS188" s="172"/>
      <c r="IT188" s="172"/>
      <c r="IU188" s="172"/>
      <c r="IV188" s="172"/>
    </row>
    <row r="189" spans="1:256" ht="13.8" hidden="1" thickBot="1" x14ac:dyDescent="0.3">
      <c r="A189" s="84"/>
      <c r="B189" s="123"/>
      <c r="C189" s="149"/>
      <c r="D189" s="177">
        <f t="shared" si="28"/>
        <v>0</v>
      </c>
      <c r="E189" s="82"/>
      <c r="F189" s="177"/>
      <c r="G189" s="177"/>
      <c r="H189" s="82">
        <f t="shared" si="32"/>
        <v>0</v>
      </c>
      <c r="I189" s="178"/>
      <c r="J189" s="179"/>
      <c r="K189" s="179"/>
      <c r="L189" s="178"/>
      <c r="M189" s="178"/>
      <c r="N189" s="178"/>
      <c r="O189" s="178"/>
      <c r="P189" s="178"/>
      <c r="Q189" s="178"/>
      <c r="R189" s="180">
        <f t="shared" si="38"/>
        <v>0</v>
      </c>
      <c r="S189" s="181">
        <f t="shared" si="39"/>
        <v>0</v>
      </c>
      <c r="T189" s="107">
        <f t="shared" si="40"/>
        <v>0</v>
      </c>
      <c r="U189" s="107">
        <f t="shared" si="24"/>
        <v>0</v>
      </c>
      <c r="V189" s="124">
        <f t="shared" si="25"/>
        <v>0</v>
      </c>
      <c r="W189" s="60"/>
      <c r="X189" s="111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184"/>
      <c r="EW189" s="184"/>
      <c r="EX189" s="184"/>
      <c r="EY189" s="184"/>
      <c r="EZ189" s="184"/>
      <c r="FA189" s="184"/>
      <c r="FB189" s="171"/>
      <c r="FC189" s="60"/>
      <c r="FD189" s="99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172"/>
      <c r="GZ189" s="172"/>
      <c r="HA189" s="60"/>
      <c r="HB189" s="172"/>
      <c r="HC189" s="172"/>
      <c r="HD189" s="172"/>
      <c r="HE189" s="172"/>
      <c r="HF189" s="172"/>
      <c r="HG189" s="172"/>
      <c r="HH189" s="172"/>
      <c r="HI189" s="172"/>
      <c r="HJ189" s="172"/>
      <c r="HK189" s="172"/>
      <c r="HL189" s="172"/>
      <c r="HM189" s="172"/>
      <c r="HN189" s="172"/>
      <c r="HO189" s="172"/>
      <c r="HP189" s="172"/>
      <c r="HQ189" s="172"/>
      <c r="HR189" s="172"/>
      <c r="HS189" s="172"/>
      <c r="HT189" s="172"/>
      <c r="HU189" s="172"/>
      <c r="HV189" s="172"/>
      <c r="HW189" s="172"/>
      <c r="HX189" s="172"/>
      <c r="HY189" s="172"/>
      <c r="HZ189" s="172"/>
      <c r="IA189" s="172"/>
      <c r="IB189" s="172"/>
      <c r="IC189" s="172"/>
      <c r="ID189" s="172"/>
      <c r="IE189" s="172"/>
      <c r="IF189" s="172"/>
      <c r="IG189" s="60"/>
      <c r="IH189" s="60"/>
      <c r="II189" s="60"/>
      <c r="IJ189" s="60"/>
      <c r="IK189" s="172"/>
      <c r="IL189" s="172"/>
      <c r="IM189" s="172"/>
      <c r="IN189" s="172"/>
      <c r="IO189" s="172"/>
      <c r="IP189" s="172"/>
      <c r="IQ189" s="172"/>
      <c r="IR189" s="172"/>
      <c r="IS189" s="172"/>
      <c r="IT189" s="172"/>
      <c r="IU189" s="172"/>
      <c r="IV189" s="172"/>
    </row>
    <row r="190" spans="1:256" s="55" customFormat="1" ht="13.8" hidden="1" thickBot="1" x14ac:dyDescent="0.3">
      <c r="A190" s="183"/>
      <c r="B190" s="123"/>
      <c r="C190" s="149"/>
      <c r="D190" s="177"/>
      <c r="E190" s="82"/>
      <c r="F190" s="177"/>
      <c r="G190" s="177"/>
      <c r="H190" s="82"/>
      <c r="I190" s="178"/>
      <c r="J190" s="179"/>
      <c r="K190" s="179"/>
      <c r="L190" s="178"/>
      <c r="M190" s="178"/>
      <c r="N190" s="178"/>
      <c r="O190" s="178"/>
      <c r="P190" s="178"/>
      <c r="Q190" s="178"/>
      <c r="R190" s="180">
        <f t="shared" si="38"/>
        <v>0</v>
      </c>
      <c r="S190" s="181">
        <f t="shared" si="39"/>
        <v>0</v>
      </c>
      <c r="T190" s="107">
        <f t="shared" si="40"/>
        <v>0</v>
      </c>
      <c r="U190" s="107">
        <f t="shared" si="24"/>
        <v>0</v>
      </c>
      <c r="V190" s="124">
        <f t="shared" si="25"/>
        <v>0</v>
      </c>
      <c r="W190" s="60"/>
      <c r="X190" s="111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184"/>
      <c r="EW190" s="184"/>
      <c r="EX190" s="184"/>
      <c r="EY190" s="184"/>
      <c r="EZ190" s="184"/>
      <c r="FA190" s="184"/>
      <c r="FB190" s="171"/>
      <c r="FC190" s="60"/>
      <c r="FD190" s="99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</row>
    <row r="191" spans="1:256" ht="13.8" hidden="1" thickBot="1" x14ac:dyDescent="0.3">
      <c r="A191" s="183"/>
      <c r="B191" s="346"/>
      <c r="C191" s="149"/>
      <c r="D191" s="177"/>
      <c r="E191" s="82"/>
      <c r="F191" s="177"/>
      <c r="G191" s="177"/>
      <c r="H191" s="82">
        <f>COUNTIF(BQ189:DH189,"S")</f>
        <v>0</v>
      </c>
      <c r="I191" s="178"/>
      <c r="J191" s="179"/>
      <c r="K191" s="179"/>
      <c r="L191" s="179"/>
      <c r="M191" s="178"/>
      <c r="N191" s="178"/>
      <c r="O191" s="178"/>
      <c r="P191" s="178"/>
      <c r="Q191" s="178"/>
      <c r="R191" s="180">
        <f t="shared" si="38"/>
        <v>0</v>
      </c>
      <c r="S191" s="181">
        <f t="shared" si="39"/>
        <v>0</v>
      </c>
      <c r="T191" s="107">
        <f t="shared" si="40"/>
        <v>0</v>
      </c>
      <c r="U191" s="107">
        <f t="shared" si="24"/>
        <v>0</v>
      </c>
      <c r="V191" s="124">
        <f t="shared" si="25"/>
        <v>0</v>
      </c>
      <c r="W191" s="60"/>
      <c r="X191" s="111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172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184"/>
      <c r="EW191" s="184"/>
      <c r="EX191" s="184"/>
      <c r="EY191" s="184"/>
      <c r="EZ191" s="184"/>
      <c r="FA191" s="184"/>
      <c r="FB191" s="171"/>
      <c r="FC191" s="60"/>
      <c r="FD191" s="99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172"/>
      <c r="GZ191" s="172"/>
      <c r="HA191" s="60"/>
      <c r="HB191" s="172"/>
      <c r="HC191" s="172"/>
      <c r="HD191" s="172"/>
      <c r="HE191" s="172"/>
      <c r="HF191" s="172"/>
      <c r="HG191" s="172"/>
      <c r="HH191" s="172"/>
      <c r="HI191" s="172"/>
      <c r="HJ191" s="172"/>
      <c r="HK191" s="172"/>
      <c r="HL191" s="172"/>
      <c r="HM191" s="172"/>
      <c r="HN191" s="172"/>
      <c r="HO191" s="172"/>
      <c r="HP191" s="172"/>
      <c r="HQ191" s="172"/>
      <c r="HR191" s="172"/>
      <c r="HS191" s="172"/>
      <c r="HT191" s="172"/>
      <c r="HU191" s="172"/>
      <c r="HV191" s="172"/>
      <c r="HW191" s="172"/>
      <c r="HX191" s="172"/>
      <c r="HY191" s="172"/>
      <c r="HZ191" s="172"/>
      <c r="IA191" s="172"/>
      <c r="IB191" s="172"/>
      <c r="IC191" s="172"/>
      <c r="ID191" s="172"/>
      <c r="IE191" s="172"/>
      <c r="IF191" s="172"/>
      <c r="IG191" s="60"/>
      <c r="IH191" s="60"/>
      <c r="II191" s="60"/>
      <c r="IJ191" s="60"/>
      <c r="IK191" s="172"/>
      <c r="IL191" s="172"/>
      <c r="IM191" s="172"/>
      <c r="IN191" s="172"/>
      <c r="IO191" s="172"/>
      <c r="IP191" s="172"/>
      <c r="IQ191" s="172"/>
      <c r="IR191" s="172"/>
      <c r="IS191" s="172"/>
      <c r="IT191" s="172"/>
      <c r="IU191" s="172"/>
      <c r="IV191" s="172"/>
    </row>
    <row r="192" spans="1:256" s="55" customFormat="1" ht="13.8" hidden="1" thickBot="1" x14ac:dyDescent="0.3">
      <c r="A192" s="185"/>
      <c r="B192" s="346"/>
      <c r="C192" s="149"/>
      <c r="D192" s="177"/>
      <c r="E192" s="82"/>
      <c r="F192" s="177"/>
      <c r="G192" s="177"/>
      <c r="H192" s="82">
        <f>COUNTIF(BQ190:DH190,"S")</f>
        <v>0</v>
      </c>
      <c r="I192" s="178"/>
      <c r="J192" s="179"/>
      <c r="K192" s="179"/>
      <c r="L192" s="179"/>
      <c r="M192" s="178"/>
      <c r="N192" s="178"/>
      <c r="O192" s="178"/>
      <c r="P192" s="178"/>
      <c r="Q192" s="178"/>
      <c r="R192" s="180">
        <f t="shared" si="38"/>
        <v>0</v>
      </c>
      <c r="S192" s="181">
        <f t="shared" si="39"/>
        <v>0</v>
      </c>
      <c r="T192" s="107">
        <f t="shared" si="40"/>
        <v>0</v>
      </c>
      <c r="U192" s="107">
        <f t="shared" si="24"/>
        <v>0</v>
      </c>
      <c r="V192" s="212">
        <f t="shared" si="25"/>
        <v>0</v>
      </c>
      <c r="W192" s="60"/>
      <c r="X192" s="111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184"/>
      <c r="EW192" s="184"/>
      <c r="EX192" s="184"/>
      <c r="EY192" s="184"/>
      <c r="EZ192" s="184"/>
      <c r="FA192" s="184"/>
      <c r="FB192" s="171"/>
      <c r="FC192" s="60"/>
      <c r="FD192" s="99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</row>
    <row r="193" spans="1:256" s="69" customFormat="1" ht="14.4" hidden="1" thickTop="1" thickBot="1" x14ac:dyDescent="0.3">
      <c r="A193" s="185"/>
      <c r="B193" s="346"/>
      <c r="C193" s="149"/>
      <c r="D193" s="177"/>
      <c r="E193" s="82"/>
      <c r="F193" s="177"/>
      <c r="G193" s="177"/>
      <c r="H193" s="82">
        <f>COUNTIF(BQ191:DH191,"S")</f>
        <v>0</v>
      </c>
      <c r="I193" s="178"/>
      <c r="J193" s="179"/>
      <c r="K193" s="179"/>
      <c r="L193" s="179"/>
      <c r="M193" s="178"/>
      <c r="N193" s="178"/>
      <c r="O193" s="178"/>
      <c r="P193" s="178"/>
      <c r="Q193" s="178"/>
      <c r="R193" s="180">
        <f t="shared" si="38"/>
        <v>0</v>
      </c>
      <c r="S193" s="181">
        <f t="shared" si="39"/>
        <v>0</v>
      </c>
      <c r="T193" s="107">
        <f t="shared" si="40"/>
        <v>0</v>
      </c>
      <c r="U193" s="107">
        <f t="shared" si="24"/>
        <v>0</v>
      </c>
      <c r="V193" s="217">
        <f>HA193</f>
        <v>0</v>
      </c>
      <c r="W193" s="90"/>
      <c r="X193" s="111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172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</row>
    <row r="194" spans="1:256" s="64" customFormat="1" ht="75" customHeight="1" thickTop="1" thickBot="1" x14ac:dyDescent="0.3">
      <c r="A194" s="191"/>
      <c r="B194" s="361"/>
      <c r="C194" s="363" t="s">
        <v>1</v>
      </c>
      <c r="D194" s="53" t="s">
        <v>2</v>
      </c>
      <c r="E194" s="53" t="s">
        <v>3</v>
      </c>
      <c r="F194" s="53" t="s">
        <v>4</v>
      </c>
      <c r="G194" s="53" t="s">
        <v>5</v>
      </c>
      <c r="H194" s="53" t="s">
        <v>6</v>
      </c>
      <c r="I194" s="53" t="s">
        <v>7</v>
      </c>
      <c r="J194" s="53"/>
      <c r="K194" s="53"/>
      <c r="L194" s="53" t="s">
        <v>8</v>
      </c>
      <c r="M194" s="53" t="s">
        <v>9</v>
      </c>
      <c r="N194" s="53" t="s">
        <v>10</v>
      </c>
      <c r="O194" s="53" t="s">
        <v>11</v>
      </c>
      <c r="P194" s="53" t="s">
        <v>12</v>
      </c>
      <c r="Q194" s="53" t="s">
        <v>13</v>
      </c>
      <c r="R194" s="103" t="s">
        <v>14</v>
      </c>
      <c r="S194" s="104" t="s">
        <v>15</v>
      </c>
      <c r="T194" s="109" t="s">
        <v>16</v>
      </c>
      <c r="U194" s="109" t="s">
        <v>17</v>
      </c>
      <c r="V194" s="280" t="s">
        <v>79</v>
      </c>
      <c r="W194" s="55"/>
      <c r="X194" s="193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D194" s="55"/>
      <c r="EE194" s="55"/>
      <c r="EF194" s="55"/>
      <c r="EG194" s="55"/>
      <c r="EH194" s="55"/>
      <c r="EI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K194" s="55"/>
      <c r="FL194" s="55"/>
      <c r="FM194" s="55"/>
      <c r="FN194" s="55"/>
      <c r="FO194" s="55"/>
      <c r="FP194" s="55"/>
      <c r="FQ194" s="55"/>
      <c r="FR194" s="55"/>
      <c r="FS194" s="55"/>
      <c r="FT194" s="55"/>
      <c r="FU194" s="55"/>
      <c r="FV194" s="55"/>
      <c r="FW194" s="55"/>
      <c r="FX194" s="55"/>
      <c r="FY194" s="55"/>
      <c r="FZ194" s="55"/>
      <c r="GA194" s="55"/>
      <c r="GB194" s="55"/>
      <c r="GC194" s="55"/>
      <c r="GD194" s="55"/>
      <c r="GE194" s="55"/>
      <c r="GF194" s="55"/>
      <c r="GG194" s="55"/>
      <c r="GH194" s="55"/>
      <c r="GI194" s="55"/>
      <c r="GJ194" s="55"/>
      <c r="GK194" s="55"/>
      <c r="GL194" s="55"/>
      <c r="GM194" s="55"/>
      <c r="GN194" s="55"/>
      <c r="GO194" s="55"/>
      <c r="GP194" s="55"/>
      <c r="GQ194" s="55"/>
      <c r="GR194" s="55"/>
      <c r="GS194" s="55"/>
      <c r="GT194" s="55"/>
      <c r="GU194" s="55"/>
      <c r="GV194" s="55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55"/>
      <c r="IH194" s="55"/>
      <c r="II194" s="55"/>
      <c r="IJ194" s="55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</row>
    <row r="195" spans="1:256" ht="13.8" thickTop="1" x14ac:dyDescent="0.25">
      <c r="A195" s="60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110"/>
      <c r="U195" s="110"/>
      <c r="V195" s="61"/>
      <c r="W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194"/>
      <c r="AY195" s="194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1"/>
      <c r="IH195" s="61"/>
      <c r="II195" s="61"/>
      <c r="IJ195" s="61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</row>
    <row r="196" spans="1:256" x14ac:dyDescent="0.25">
      <c r="A196" s="60"/>
      <c r="V196" s="61"/>
      <c r="W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1"/>
      <c r="IH196" s="61"/>
      <c r="II196" s="61"/>
      <c r="IJ196" s="61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</row>
    <row r="197" spans="1:256" x14ac:dyDescent="0.25">
      <c r="A197" s="60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110"/>
      <c r="U197" s="110"/>
      <c r="V197" s="61"/>
      <c r="W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1"/>
      <c r="IH197" s="61"/>
      <c r="II197" s="61"/>
      <c r="IJ197" s="61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</row>
    <row r="198" spans="1:256" x14ac:dyDescent="0.25">
      <c r="A198" s="60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110"/>
      <c r="U198" s="110"/>
      <c r="V198" s="61"/>
      <c r="W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1"/>
      <c r="IH198" s="61"/>
      <c r="II198" s="61"/>
      <c r="IJ198" s="61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</row>
    <row r="199" spans="1:256" x14ac:dyDescent="0.25">
      <c r="A199" s="60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110"/>
      <c r="U199" s="110"/>
      <c r="V199" s="61"/>
      <c r="W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1"/>
      <c r="IH199" s="61"/>
      <c r="II199" s="61"/>
      <c r="IJ199" s="61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</row>
    <row r="200" spans="1:256" x14ac:dyDescent="0.25">
      <c r="A200" s="60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110"/>
      <c r="U200" s="110"/>
      <c r="V200" s="61"/>
      <c r="W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1"/>
      <c r="IH200" s="61"/>
      <c r="II200" s="61"/>
      <c r="IJ200" s="61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</row>
    <row r="201" spans="1:256" x14ac:dyDescent="0.25">
      <c r="A201" s="60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110"/>
      <c r="U201" s="110"/>
      <c r="V201" s="61"/>
      <c r="W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1"/>
      <c r="IH201" s="61"/>
      <c r="II201" s="61"/>
      <c r="IJ201" s="61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</row>
    <row r="202" spans="1:256" x14ac:dyDescent="0.25">
      <c r="A202" s="60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110"/>
      <c r="U202" s="110"/>
      <c r="V202" s="61"/>
      <c r="W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1"/>
      <c r="IH202" s="61"/>
      <c r="II202" s="61"/>
      <c r="IJ202" s="61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</row>
    <row r="203" spans="1:256" x14ac:dyDescent="0.25">
      <c r="A203" s="60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110"/>
      <c r="U203" s="110"/>
      <c r="V203" s="61"/>
      <c r="W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1"/>
      <c r="IH203" s="61"/>
      <c r="II203" s="61"/>
      <c r="IJ203" s="61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</row>
    <row r="204" spans="1:256" x14ac:dyDescent="0.25">
      <c r="A204" s="60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10"/>
      <c r="U204" s="110"/>
      <c r="V204" s="61"/>
      <c r="W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1"/>
      <c r="IH204" s="61"/>
      <c r="II204" s="61"/>
      <c r="IJ204" s="61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</row>
    <row r="205" spans="1:256" x14ac:dyDescent="0.25">
      <c r="A205" s="60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10"/>
      <c r="U205" s="110"/>
      <c r="V205" s="61"/>
      <c r="W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1"/>
      <c r="IH205" s="61"/>
      <c r="II205" s="61"/>
      <c r="IJ205" s="61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</row>
    <row r="206" spans="1:256" x14ac:dyDescent="0.25">
      <c r="A206" s="60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110"/>
      <c r="U206" s="110"/>
      <c r="V206" s="61"/>
      <c r="W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1"/>
      <c r="IH206" s="61"/>
      <c r="II206" s="61"/>
      <c r="IJ206" s="61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</row>
    <row r="207" spans="1:256" x14ac:dyDescent="0.25">
      <c r="A207" s="60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110"/>
      <c r="U207" s="110"/>
      <c r="V207" s="61"/>
      <c r="W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1"/>
      <c r="IH207" s="61"/>
      <c r="II207" s="61"/>
      <c r="IJ207" s="61"/>
    </row>
    <row r="208" spans="1:256" x14ac:dyDescent="0.25">
      <c r="A208" s="60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110"/>
      <c r="U208" s="110"/>
      <c r="V208" s="61"/>
      <c r="W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1"/>
      <c r="IH208" s="61"/>
      <c r="II208" s="61"/>
      <c r="IJ208" s="61"/>
    </row>
    <row r="209" spans="3:244" x14ac:dyDescent="0.25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110"/>
      <c r="U209" s="110"/>
      <c r="V209" s="61"/>
      <c r="W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1"/>
      <c r="IH209" s="61"/>
      <c r="II209" s="61"/>
      <c r="IJ209" s="61"/>
    </row>
    <row r="210" spans="3:244" x14ac:dyDescent="0.25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110"/>
      <c r="U210" s="110"/>
      <c r="V210" s="61"/>
      <c r="W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1"/>
      <c r="IH210" s="61"/>
      <c r="II210" s="61"/>
      <c r="IJ210" s="61"/>
    </row>
    <row r="211" spans="3:244" x14ac:dyDescent="0.25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110"/>
      <c r="U211" s="110"/>
      <c r="V211" s="61"/>
      <c r="W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1"/>
      <c r="IH211" s="61"/>
      <c r="II211" s="61"/>
      <c r="IJ211" s="61"/>
    </row>
    <row r="212" spans="3:244" x14ac:dyDescent="0.25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110"/>
      <c r="U212" s="110"/>
      <c r="V212" s="61"/>
      <c r="W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1"/>
      <c r="IH212" s="61"/>
      <c r="II212" s="61"/>
      <c r="IJ212" s="61"/>
    </row>
    <row r="213" spans="3:244" x14ac:dyDescent="0.25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110"/>
      <c r="U213" s="110"/>
      <c r="V213" s="61"/>
      <c r="W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1"/>
      <c r="IH213" s="61"/>
      <c r="II213" s="61"/>
      <c r="IJ213" s="61"/>
    </row>
    <row r="214" spans="3:244" x14ac:dyDescent="0.25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110"/>
      <c r="U214" s="110"/>
      <c r="V214" s="61"/>
      <c r="W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1"/>
      <c r="IH214" s="61"/>
      <c r="II214" s="61"/>
      <c r="IJ214" s="61"/>
    </row>
    <row r="215" spans="3:244" x14ac:dyDescent="0.2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110"/>
      <c r="U215" s="110"/>
      <c r="V215" s="61"/>
      <c r="W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1"/>
      <c r="IH215" s="61"/>
      <c r="II215" s="61"/>
      <c r="IJ215" s="61"/>
    </row>
    <row r="216" spans="3:244" x14ac:dyDescent="0.25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110"/>
      <c r="U216" s="110"/>
      <c r="V216" s="61"/>
      <c r="W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1"/>
      <c r="IH216" s="61"/>
      <c r="II216" s="61"/>
      <c r="IJ216" s="61"/>
    </row>
    <row r="217" spans="3:244" x14ac:dyDescent="0.25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110"/>
      <c r="U217" s="110"/>
      <c r="V217" s="61"/>
      <c r="W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1"/>
      <c r="IH217" s="61"/>
      <c r="II217" s="61"/>
      <c r="IJ217" s="61"/>
    </row>
    <row r="218" spans="3:244" x14ac:dyDescent="0.25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110"/>
      <c r="U218" s="110"/>
      <c r="V218" s="61"/>
      <c r="W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1"/>
      <c r="IH218" s="61"/>
      <c r="II218" s="61"/>
      <c r="IJ218" s="61"/>
    </row>
    <row r="219" spans="3:244" x14ac:dyDescent="0.25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110"/>
      <c r="U219" s="110"/>
      <c r="V219" s="61"/>
      <c r="W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1"/>
      <c r="IH219" s="61"/>
      <c r="II219" s="61"/>
      <c r="IJ219" s="61"/>
    </row>
    <row r="220" spans="3:244" x14ac:dyDescent="0.25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110"/>
      <c r="U220" s="110"/>
      <c r="V220" s="61"/>
      <c r="W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1"/>
      <c r="IH220" s="61"/>
      <c r="II220" s="61"/>
      <c r="IJ220" s="61"/>
    </row>
    <row r="221" spans="3:244" x14ac:dyDescent="0.25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110"/>
      <c r="U221" s="110"/>
      <c r="V221" s="61"/>
      <c r="W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1"/>
      <c r="IH221" s="61"/>
      <c r="II221" s="61"/>
      <c r="IJ221" s="61"/>
    </row>
    <row r="222" spans="3:244" x14ac:dyDescent="0.25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110"/>
      <c r="U222" s="110"/>
      <c r="V222" s="61"/>
      <c r="W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1"/>
      <c r="IH222" s="61"/>
      <c r="II222" s="61"/>
      <c r="IJ222" s="61"/>
    </row>
    <row r="223" spans="3:244" x14ac:dyDescent="0.25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110"/>
      <c r="U223" s="110"/>
      <c r="V223" s="61"/>
      <c r="W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1"/>
      <c r="IH223" s="61"/>
      <c r="II223" s="61"/>
      <c r="IJ223" s="61"/>
    </row>
    <row r="224" spans="3:244" x14ac:dyDescent="0.25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110"/>
      <c r="U224" s="110"/>
      <c r="V224" s="61"/>
      <c r="W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1"/>
      <c r="IH224" s="61"/>
      <c r="II224" s="61"/>
      <c r="IJ224" s="61"/>
    </row>
    <row r="225" spans="3:244" x14ac:dyDescent="0.25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110"/>
      <c r="U225" s="110"/>
      <c r="V225" s="61"/>
      <c r="W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1"/>
      <c r="IH225" s="61"/>
      <c r="II225" s="61"/>
      <c r="IJ225" s="61"/>
    </row>
    <row r="226" spans="3:244" x14ac:dyDescent="0.25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110"/>
      <c r="U226" s="110"/>
      <c r="V226" s="61"/>
      <c r="W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1"/>
      <c r="IH226" s="61"/>
      <c r="II226" s="61"/>
      <c r="IJ226" s="61"/>
    </row>
    <row r="227" spans="3:244" x14ac:dyDescent="0.25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110"/>
      <c r="U227" s="110"/>
      <c r="V227" s="61"/>
      <c r="W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1"/>
      <c r="IH227" s="61"/>
      <c r="II227" s="61"/>
      <c r="IJ227" s="61"/>
    </row>
    <row r="228" spans="3:244" x14ac:dyDescent="0.25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110"/>
      <c r="U228" s="110"/>
      <c r="V228" s="61"/>
      <c r="W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1"/>
      <c r="IH228" s="61"/>
      <c r="II228" s="61"/>
      <c r="IJ228" s="61"/>
    </row>
    <row r="229" spans="3:244" x14ac:dyDescent="0.25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110"/>
      <c r="U229" s="110"/>
      <c r="V229" s="61"/>
      <c r="W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1"/>
      <c r="IH229" s="61"/>
      <c r="II229" s="61"/>
      <c r="IJ229" s="61"/>
    </row>
    <row r="230" spans="3:244" x14ac:dyDescent="0.25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110"/>
      <c r="U230" s="110"/>
      <c r="V230" s="61"/>
      <c r="W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1"/>
      <c r="IH230" s="61"/>
      <c r="II230" s="61"/>
      <c r="IJ230" s="61"/>
    </row>
    <row r="231" spans="3:244" x14ac:dyDescent="0.25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110"/>
      <c r="U231" s="110"/>
      <c r="V231" s="61"/>
      <c r="W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1"/>
      <c r="IH231" s="61"/>
      <c r="II231" s="61"/>
      <c r="IJ231" s="61"/>
    </row>
    <row r="232" spans="3:244" x14ac:dyDescent="0.25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110"/>
      <c r="U232" s="110"/>
      <c r="V232" s="61"/>
      <c r="W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1"/>
      <c r="IH232" s="61"/>
      <c r="II232" s="61"/>
      <c r="IJ232" s="61"/>
    </row>
    <row r="233" spans="3:244" x14ac:dyDescent="0.25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110"/>
      <c r="U233" s="110"/>
      <c r="V233" s="61"/>
      <c r="W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1"/>
      <c r="IH233" s="61"/>
      <c r="II233" s="61"/>
      <c r="IJ233" s="61"/>
    </row>
    <row r="234" spans="3:244" x14ac:dyDescent="0.25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110"/>
      <c r="U234" s="110"/>
      <c r="V234" s="61"/>
      <c r="W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1"/>
      <c r="IH234" s="61"/>
      <c r="II234" s="61"/>
      <c r="IJ234" s="61"/>
    </row>
    <row r="235" spans="3:244" x14ac:dyDescent="0.25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110"/>
      <c r="U235" s="110"/>
      <c r="V235" s="61"/>
      <c r="W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1"/>
      <c r="IH235" s="61"/>
      <c r="II235" s="61"/>
      <c r="IJ235" s="61"/>
    </row>
    <row r="236" spans="3:244" x14ac:dyDescent="0.25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110"/>
      <c r="U236" s="110"/>
      <c r="V236" s="61"/>
      <c r="W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1"/>
      <c r="IH236" s="61"/>
      <c r="II236" s="61"/>
      <c r="IJ236" s="61"/>
    </row>
    <row r="237" spans="3:244" x14ac:dyDescent="0.25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110"/>
      <c r="U237" s="110"/>
      <c r="V237" s="61"/>
      <c r="W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1"/>
      <c r="IH237" s="61"/>
      <c r="II237" s="61"/>
      <c r="IJ237" s="61"/>
    </row>
    <row r="238" spans="3:244" x14ac:dyDescent="0.25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110"/>
      <c r="U238" s="110"/>
      <c r="V238" s="61"/>
      <c r="W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1"/>
      <c r="IH238" s="61"/>
      <c r="II238" s="61"/>
      <c r="IJ238" s="61"/>
    </row>
    <row r="239" spans="3:244" x14ac:dyDescent="0.25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110"/>
      <c r="U239" s="110"/>
      <c r="V239" s="61"/>
      <c r="W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1"/>
      <c r="IH239" s="61"/>
      <c r="II239" s="61"/>
      <c r="IJ239" s="61"/>
    </row>
    <row r="240" spans="3:244" x14ac:dyDescent="0.25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110"/>
      <c r="U240" s="110"/>
      <c r="V240" s="61"/>
      <c r="W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1"/>
      <c r="IH240" s="61"/>
      <c r="II240" s="61"/>
      <c r="IJ240" s="61"/>
    </row>
    <row r="241" spans="3:244" x14ac:dyDescent="0.25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110"/>
      <c r="U241" s="110"/>
      <c r="V241" s="61"/>
      <c r="W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1"/>
      <c r="IH241" s="61"/>
      <c r="II241" s="61"/>
      <c r="IJ241" s="61"/>
    </row>
    <row r="242" spans="3:244" x14ac:dyDescent="0.25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110"/>
      <c r="U242" s="110"/>
      <c r="V242" s="61"/>
      <c r="W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1"/>
      <c r="IH242" s="61"/>
      <c r="II242" s="61"/>
      <c r="IJ242" s="61"/>
    </row>
    <row r="243" spans="3:244" x14ac:dyDescent="0.25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110"/>
      <c r="U243" s="110"/>
      <c r="V243" s="61"/>
      <c r="W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1"/>
      <c r="IH243" s="61"/>
      <c r="II243" s="61"/>
      <c r="IJ243" s="61"/>
    </row>
    <row r="244" spans="3:244" x14ac:dyDescent="0.25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110"/>
      <c r="U244" s="110"/>
      <c r="V244" s="61"/>
      <c r="W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1"/>
      <c r="IH244" s="61"/>
      <c r="II244" s="61"/>
      <c r="IJ244" s="61"/>
    </row>
    <row r="245" spans="3:244" x14ac:dyDescent="0.25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110"/>
      <c r="U245" s="110"/>
      <c r="V245" s="61"/>
      <c r="W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1"/>
      <c r="IH245" s="61"/>
      <c r="II245" s="61"/>
      <c r="IJ245" s="61"/>
    </row>
    <row r="246" spans="3:244" x14ac:dyDescent="0.25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110"/>
      <c r="U246" s="110"/>
      <c r="V246" s="61"/>
      <c r="W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1"/>
      <c r="IH246" s="61"/>
      <c r="II246" s="61"/>
      <c r="IJ246" s="61"/>
    </row>
    <row r="247" spans="3:244" x14ac:dyDescent="0.25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110"/>
      <c r="U247" s="110"/>
      <c r="V247" s="61"/>
      <c r="W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1"/>
      <c r="IH247" s="61"/>
      <c r="II247" s="61"/>
      <c r="IJ247" s="61"/>
    </row>
    <row r="248" spans="3:244" x14ac:dyDescent="0.25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110"/>
      <c r="U248" s="110"/>
      <c r="V248" s="61"/>
      <c r="W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1"/>
      <c r="IH248" s="61"/>
      <c r="II248" s="61"/>
      <c r="IJ248" s="61"/>
    </row>
    <row r="249" spans="3:244" x14ac:dyDescent="0.25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110"/>
      <c r="U249" s="110"/>
      <c r="V249" s="61"/>
      <c r="W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1"/>
      <c r="IH249" s="61"/>
      <c r="II249" s="61"/>
      <c r="IJ249" s="61"/>
    </row>
    <row r="250" spans="3:244" x14ac:dyDescent="0.25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110"/>
      <c r="U250" s="110"/>
      <c r="V250" s="61"/>
      <c r="W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1"/>
      <c r="IH250" s="61"/>
      <c r="II250" s="61"/>
      <c r="IJ250" s="61"/>
    </row>
    <row r="251" spans="3:244" x14ac:dyDescent="0.25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110"/>
      <c r="U251" s="110"/>
      <c r="V251" s="61"/>
      <c r="W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1"/>
      <c r="IH251" s="61"/>
      <c r="II251" s="61"/>
      <c r="IJ251" s="61"/>
    </row>
    <row r="252" spans="3:244" x14ac:dyDescent="0.25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110"/>
      <c r="U252" s="110"/>
      <c r="V252" s="61"/>
      <c r="W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1"/>
      <c r="IH252" s="61"/>
      <c r="II252" s="61"/>
      <c r="IJ252" s="61"/>
    </row>
    <row r="253" spans="3:244" x14ac:dyDescent="0.25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110"/>
      <c r="U253" s="110"/>
      <c r="V253" s="61"/>
      <c r="W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1"/>
      <c r="IH253" s="61"/>
      <c r="II253" s="61"/>
      <c r="IJ253" s="61"/>
    </row>
    <row r="254" spans="3:244" x14ac:dyDescent="0.25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110"/>
      <c r="U254" s="110"/>
      <c r="V254" s="61"/>
      <c r="W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1"/>
      <c r="IH254" s="61"/>
      <c r="II254" s="61"/>
      <c r="IJ254" s="61"/>
    </row>
    <row r="255" spans="3:244" x14ac:dyDescent="0.25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110"/>
      <c r="U255" s="110"/>
      <c r="V255" s="61"/>
      <c r="W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1"/>
      <c r="IH255" s="61"/>
      <c r="II255" s="61"/>
      <c r="IJ255" s="61"/>
    </row>
    <row r="256" spans="3:244" x14ac:dyDescent="0.25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110"/>
      <c r="U256" s="110"/>
      <c r="V256" s="61"/>
      <c r="W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1"/>
      <c r="IH256" s="61"/>
      <c r="II256" s="61"/>
      <c r="IJ256" s="61"/>
    </row>
    <row r="257" spans="3:244" x14ac:dyDescent="0.25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110"/>
      <c r="U257" s="110"/>
      <c r="V257" s="61"/>
      <c r="W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1"/>
      <c r="IH257" s="61"/>
      <c r="II257" s="61"/>
      <c r="IJ257" s="61"/>
    </row>
    <row r="258" spans="3:244" x14ac:dyDescent="0.25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110"/>
      <c r="U258" s="110"/>
      <c r="V258" s="61"/>
      <c r="W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1"/>
      <c r="IH258" s="61"/>
      <c r="II258" s="61"/>
      <c r="IJ258" s="61"/>
    </row>
    <row r="259" spans="3:244" x14ac:dyDescent="0.25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110"/>
      <c r="U259" s="110"/>
      <c r="V259" s="61"/>
      <c r="W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1"/>
      <c r="IH259" s="61"/>
      <c r="II259" s="61"/>
      <c r="IJ259" s="61"/>
    </row>
    <row r="260" spans="3:244" x14ac:dyDescent="0.25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110"/>
      <c r="U260" s="110"/>
      <c r="V260" s="61"/>
      <c r="W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1"/>
      <c r="IH260" s="61"/>
      <c r="II260" s="61"/>
      <c r="IJ260" s="61"/>
    </row>
    <row r="261" spans="3:244" x14ac:dyDescent="0.25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110"/>
      <c r="U261" s="110"/>
      <c r="V261" s="61"/>
      <c r="W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1"/>
      <c r="IH261" s="61"/>
      <c r="II261" s="61"/>
      <c r="IJ261" s="61"/>
    </row>
    <row r="262" spans="3:244" x14ac:dyDescent="0.25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110"/>
      <c r="U262" s="110"/>
      <c r="V262" s="61"/>
      <c r="W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1"/>
      <c r="IH262" s="61"/>
      <c r="II262" s="61"/>
      <c r="IJ262" s="61"/>
    </row>
    <row r="263" spans="3:244" x14ac:dyDescent="0.25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110"/>
      <c r="U263" s="110"/>
      <c r="V263" s="61"/>
      <c r="W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1"/>
      <c r="IH263" s="61"/>
      <c r="II263" s="61"/>
      <c r="IJ263" s="61"/>
    </row>
    <row r="264" spans="3:244" x14ac:dyDescent="0.25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110"/>
      <c r="U264" s="110"/>
      <c r="V264" s="61"/>
      <c r="W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1"/>
      <c r="IH264" s="61"/>
      <c r="II264" s="61"/>
      <c r="IJ264" s="61"/>
    </row>
    <row r="265" spans="3:244" x14ac:dyDescent="0.25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110"/>
      <c r="U265" s="110"/>
      <c r="V265" s="61"/>
      <c r="W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1"/>
      <c r="IH265" s="61"/>
      <c r="II265" s="61"/>
      <c r="IJ265" s="61"/>
    </row>
    <row r="266" spans="3:244" x14ac:dyDescent="0.25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110"/>
      <c r="U266" s="110"/>
      <c r="V266" s="61"/>
      <c r="W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1"/>
      <c r="IH266" s="61"/>
      <c r="II266" s="61"/>
      <c r="IJ266" s="61"/>
    </row>
    <row r="267" spans="3:244" x14ac:dyDescent="0.25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110"/>
      <c r="U267" s="110"/>
      <c r="V267" s="61"/>
      <c r="W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1"/>
      <c r="IH267" s="61"/>
      <c r="II267" s="61"/>
      <c r="IJ267" s="61"/>
    </row>
    <row r="268" spans="3:244" x14ac:dyDescent="0.25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110"/>
      <c r="U268" s="110"/>
      <c r="V268" s="61"/>
      <c r="W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1"/>
      <c r="IH268" s="61"/>
      <c r="II268" s="61"/>
      <c r="IJ268" s="61"/>
    </row>
    <row r="269" spans="3:244" x14ac:dyDescent="0.25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110"/>
      <c r="U269" s="110"/>
      <c r="V269" s="61"/>
      <c r="W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1"/>
      <c r="IH269" s="61"/>
      <c r="II269" s="61"/>
      <c r="IJ269" s="61"/>
    </row>
    <row r="270" spans="3:244" x14ac:dyDescent="0.25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110"/>
      <c r="U270" s="110"/>
      <c r="V270" s="61"/>
      <c r="W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1"/>
      <c r="IH270" s="61"/>
      <c r="II270" s="61"/>
      <c r="IJ270" s="61"/>
    </row>
    <row r="271" spans="3:244" x14ac:dyDescent="0.25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110"/>
      <c r="U271" s="110"/>
      <c r="V271" s="61"/>
      <c r="W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1"/>
      <c r="IH271" s="61"/>
      <c r="II271" s="61"/>
      <c r="IJ271" s="61"/>
    </row>
    <row r="272" spans="3:244" x14ac:dyDescent="0.25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110"/>
      <c r="U272" s="110"/>
      <c r="V272" s="61"/>
      <c r="W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1"/>
      <c r="IH272" s="61"/>
      <c r="II272" s="61"/>
      <c r="IJ272" s="61"/>
    </row>
    <row r="273" spans="3:244" x14ac:dyDescent="0.25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110"/>
      <c r="U273" s="110"/>
      <c r="V273" s="61"/>
      <c r="W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1"/>
      <c r="IH273" s="61"/>
      <c r="II273" s="61"/>
      <c r="IJ273" s="61"/>
    </row>
    <row r="274" spans="3:244" x14ac:dyDescent="0.25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110"/>
      <c r="U274" s="110"/>
      <c r="V274" s="61"/>
      <c r="W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1"/>
      <c r="IH274" s="61"/>
      <c r="II274" s="61"/>
      <c r="IJ274" s="61"/>
    </row>
    <row r="275" spans="3:244" x14ac:dyDescent="0.25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110"/>
      <c r="U275" s="110"/>
      <c r="V275" s="61"/>
      <c r="W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1"/>
      <c r="IH275" s="61"/>
      <c r="II275" s="61"/>
      <c r="IJ275" s="61"/>
    </row>
    <row r="276" spans="3:244" x14ac:dyDescent="0.25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110"/>
      <c r="U276" s="110"/>
      <c r="V276" s="61"/>
      <c r="W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2"/>
      <c r="CP276" s="172"/>
      <c r="CQ276" s="172"/>
      <c r="CR276" s="172"/>
      <c r="CS276" s="172"/>
      <c r="CT276" s="172"/>
      <c r="CU276" s="172"/>
      <c r="CV276" s="172"/>
      <c r="CW276" s="172"/>
      <c r="CX276" s="172"/>
      <c r="CY276" s="172"/>
      <c r="CZ276" s="172"/>
      <c r="DA276" s="172"/>
      <c r="DB276" s="172"/>
      <c r="DC276" s="172"/>
      <c r="DD276" s="172"/>
      <c r="DE276" s="172"/>
      <c r="DF276" s="172"/>
      <c r="DG276" s="172"/>
      <c r="DH276" s="172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1"/>
      <c r="IH276" s="61"/>
      <c r="II276" s="61"/>
      <c r="IJ276" s="61"/>
    </row>
    <row r="277" spans="3:244" x14ac:dyDescent="0.25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110"/>
      <c r="U277" s="110"/>
      <c r="V277" s="61"/>
      <c r="W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2"/>
      <c r="CP277" s="172"/>
      <c r="CQ277" s="172"/>
      <c r="CR277" s="172"/>
      <c r="CS277" s="172"/>
      <c r="CT277" s="172"/>
      <c r="CU277" s="172"/>
      <c r="CV277" s="172"/>
      <c r="CW277" s="172"/>
      <c r="CX277" s="172"/>
      <c r="CY277" s="172"/>
      <c r="CZ277" s="172"/>
      <c r="DA277" s="172"/>
      <c r="DB277" s="172"/>
      <c r="DC277" s="172"/>
      <c r="DD277" s="172"/>
      <c r="DE277" s="172"/>
      <c r="DF277" s="172"/>
      <c r="DG277" s="172"/>
      <c r="DH277" s="172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1"/>
      <c r="IH277" s="61"/>
      <c r="II277" s="61"/>
      <c r="IJ277" s="61"/>
    </row>
    <row r="278" spans="3:244" x14ac:dyDescent="0.25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110"/>
      <c r="U278" s="110"/>
      <c r="V278" s="61"/>
      <c r="W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1"/>
      <c r="IH278" s="61"/>
      <c r="II278" s="61"/>
      <c r="IJ278" s="61"/>
    </row>
    <row r="279" spans="3:244" x14ac:dyDescent="0.25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110"/>
      <c r="U279" s="110"/>
      <c r="V279" s="61"/>
      <c r="W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2"/>
      <c r="CP279" s="172"/>
      <c r="CQ279" s="172"/>
      <c r="CR279" s="172"/>
      <c r="CS279" s="172"/>
      <c r="CT279" s="172"/>
      <c r="CU279" s="172"/>
      <c r="CV279" s="172"/>
      <c r="CW279" s="172"/>
      <c r="CX279" s="172"/>
      <c r="CY279" s="172"/>
      <c r="CZ279" s="172"/>
      <c r="DA279" s="172"/>
      <c r="DB279" s="172"/>
      <c r="DC279" s="172"/>
      <c r="DD279" s="172"/>
      <c r="DE279" s="172"/>
      <c r="DF279" s="172"/>
      <c r="DG279" s="172"/>
      <c r="DH279" s="172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1"/>
      <c r="IH279" s="61"/>
      <c r="II279" s="61"/>
      <c r="IJ279" s="61"/>
    </row>
    <row r="280" spans="3:244" x14ac:dyDescent="0.25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110"/>
      <c r="U280" s="110"/>
      <c r="V280" s="61"/>
      <c r="W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1"/>
      <c r="IH280" s="61"/>
      <c r="II280" s="61"/>
      <c r="IJ280" s="61"/>
    </row>
    <row r="281" spans="3:244" x14ac:dyDescent="0.25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110"/>
      <c r="U281" s="110"/>
      <c r="V281" s="61"/>
      <c r="W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2"/>
      <c r="CP281" s="172"/>
      <c r="CQ281" s="172"/>
      <c r="CR281" s="172"/>
      <c r="CS281" s="172"/>
      <c r="CT281" s="172"/>
      <c r="CU281" s="172"/>
      <c r="CV281" s="172"/>
      <c r="CW281" s="172"/>
      <c r="CX281" s="172"/>
      <c r="CY281" s="172"/>
      <c r="CZ281" s="172"/>
      <c r="DA281" s="172"/>
      <c r="DB281" s="172"/>
      <c r="DC281" s="172"/>
      <c r="DD281" s="172"/>
      <c r="DE281" s="172"/>
      <c r="DF281" s="172"/>
      <c r="DG281" s="172"/>
      <c r="DH281" s="172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1"/>
      <c r="IH281" s="61"/>
      <c r="II281" s="61"/>
      <c r="IJ281" s="61"/>
    </row>
    <row r="282" spans="3:244" x14ac:dyDescent="0.25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110"/>
      <c r="U282" s="110"/>
      <c r="V282" s="61"/>
      <c r="W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1"/>
      <c r="IH282" s="61"/>
      <c r="II282" s="61"/>
      <c r="IJ282" s="61"/>
    </row>
    <row r="283" spans="3:244" x14ac:dyDescent="0.25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110"/>
      <c r="U283" s="110"/>
      <c r="V283" s="61"/>
      <c r="W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2"/>
      <c r="CP283" s="172"/>
      <c r="CQ283" s="172"/>
      <c r="CR283" s="172"/>
      <c r="CS283" s="172"/>
      <c r="CT283" s="172"/>
      <c r="CU283" s="172"/>
      <c r="CV283" s="172"/>
      <c r="CW283" s="172"/>
      <c r="CX283" s="172"/>
      <c r="CY283" s="172"/>
      <c r="CZ283" s="172"/>
      <c r="DA283" s="172"/>
      <c r="DB283" s="172"/>
      <c r="DC283" s="172"/>
      <c r="DD283" s="172"/>
      <c r="DE283" s="172"/>
      <c r="DF283" s="172"/>
      <c r="DG283" s="172"/>
      <c r="DH283" s="172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1"/>
      <c r="IH283" s="61"/>
      <c r="II283" s="61"/>
      <c r="IJ283" s="61"/>
    </row>
    <row r="284" spans="3:244" x14ac:dyDescent="0.25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110"/>
      <c r="U284" s="110"/>
      <c r="V284" s="61"/>
      <c r="W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2"/>
      <c r="CP284" s="172"/>
      <c r="CQ284" s="172"/>
      <c r="CR284" s="172"/>
      <c r="CS284" s="172"/>
      <c r="CT284" s="172"/>
      <c r="CU284" s="172"/>
      <c r="CV284" s="172"/>
      <c r="CW284" s="172"/>
      <c r="CX284" s="172"/>
      <c r="CY284" s="172"/>
      <c r="CZ284" s="172"/>
      <c r="DA284" s="172"/>
      <c r="DB284" s="172"/>
      <c r="DC284" s="172"/>
      <c r="DD284" s="172"/>
      <c r="DE284" s="172"/>
      <c r="DF284" s="172"/>
      <c r="DG284" s="172"/>
      <c r="DH284" s="172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1"/>
      <c r="IH284" s="61"/>
      <c r="II284" s="61"/>
      <c r="IJ284" s="61"/>
    </row>
    <row r="285" spans="3:244" x14ac:dyDescent="0.25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110"/>
      <c r="U285" s="110"/>
      <c r="V285" s="61"/>
      <c r="W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2"/>
      <c r="CP285" s="172"/>
      <c r="CQ285" s="172"/>
      <c r="CR285" s="172"/>
      <c r="CS285" s="172"/>
      <c r="CT285" s="172"/>
      <c r="CU285" s="172"/>
      <c r="CV285" s="172"/>
      <c r="CW285" s="172"/>
      <c r="CX285" s="172"/>
      <c r="CY285" s="172"/>
      <c r="CZ285" s="172"/>
      <c r="DA285" s="172"/>
      <c r="DB285" s="172"/>
      <c r="DC285" s="172"/>
      <c r="DD285" s="172"/>
      <c r="DE285" s="172"/>
      <c r="DF285" s="172"/>
      <c r="DG285" s="172"/>
      <c r="DH285" s="172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1"/>
      <c r="IH285" s="61"/>
      <c r="II285" s="61"/>
      <c r="IJ285" s="61"/>
    </row>
    <row r="286" spans="3:244" x14ac:dyDescent="0.25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110"/>
      <c r="U286" s="110"/>
      <c r="V286" s="61"/>
      <c r="W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2"/>
      <c r="CP286" s="172"/>
      <c r="CQ286" s="172"/>
      <c r="CR286" s="172"/>
      <c r="CS286" s="172"/>
      <c r="CT286" s="172"/>
      <c r="CU286" s="172"/>
      <c r="CV286" s="172"/>
      <c r="CW286" s="172"/>
      <c r="CX286" s="172"/>
      <c r="CY286" s="172"/>
      <c r="CZ286" s="172"/>
      <c r="DA286" s="172"/>
      <c r="DB286" s="172"/>
      <c r="DC286" s="172"/>
      <c r="DD286" s="172"/>
      <c r="DE286" s="172"/>
      <c r="DF286" s="172"/>
      <c r="DG286" s="172"/>
      <c r="DH286" s="172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1"/>
      <c r="IH286" s="61"/>
      <c r="II286" s="61"/>
      <c r="IJ286" s="61"/>
    </row>
    <row r="287" spans="3:244" x14ac:dyDescent="0.25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110"/>
      <c r="U287" s="110"/>
      <c r="V287" s="61"/>
      <c r="W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2"/>
      <c r="CP287" s="172"/>
      <c r="CQ287" s="172"/>
      <c r="CR287" s="172"/>
      <c r="CS287" s="172"/>
      <c r="CT287" s="172"/>
      <c r="CU287" s="172"/>
      <c r="CV287" s="172"/>
      <c r="CW287" s="172"/>
      <c r="CX287" s="172"/>
      <c r="CY287" s="172"/>
      <c r="CZ287" s="172"/>
      <c r="DA287" s="172"/>
      <c r="DB287" s="172"/>
      <c r="DC287" s="172"/>
      <c r="DD287" s="172"/>
      <c r="DE287" s="172"/>
      <c r="DF287" s="172"/>
      <c r="DG287" s="172"/>
      <c r="DH287" s="172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1"/>
      <c r="IH287" s="61"/>
      <c r="II287" s="61"/>
      <c r="IJ287" s="61"/>
    </row>
    <row r="288" spans="3:244" x14ac:dyDescent="0.25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110"/>
      <c r="U288" s="110"/>
      <c r="V288" s="61"/>
      <c r="W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2"/>
      <c r="CP288" s="172"/>
      <c r="CQ288" s="172"/>
      <c r="CR288" s="172"/>
      <c r="CS288" s="172"/>
      <c r="CT288" s="172"/>
      <c r="CU288" s="172"/>
      <c r="CV288" s="172"/>
      <c r="CW288" s="172"/>
      <c r="CX288" s="172"/>
      <c r="CY288" s="172"/>
      <c r="CZ288" s="172"/>
      <c r="DA288" s="172"/>
      <c r="DB288" s="172"/>
      <c r="DC288" s="172"/>
      <c r="DD288" s="172"/>
      <c r="DE288" s="172"/>
      <c r="DF288" s="172"/>
      <c r="DG288" s="172"/>
      <c r="DH288" s="172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1"/>
      <c r="IH288" s="61"/>
      <c r="II288" s="61"/>
      <c r="IJ288" s="61"/>
    </row>
    <row r="289" spans="3:244" x14ac:dyDescent="0.25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110"/>
      <c r="U289" s="110"/>
      <c r="V289" s="61"/>
      <c r="W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2"/>
      <c r="CP289" s="172"/>
      <c r="CQ289" s="172"/>
      <c r="CR289" s="172"/>
      <c r="CS289" s="172"/>
      <c r="CT289" s="172"/>
      <c r="CU289" s="172"/>
      <c r="CV289" s="172"/>
      <c r="CW289" s="172"/>
      <c r="CX289" s="172"/>
      <c r="CY289" s="172"/>
      <c r="CZ289" s="172"/>
      <c r="DA289" s="172"/>
      <c r="DB289" s="172"/>
      <c r="DC289" s="172"/>
      <c r="DD289" s="172"/>
      <c r="DE289" s="172"/>
      <c r="DF289" s="172"/>
      <c r="DG289" s="172"/>
      <c r="DH289" s="172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1"/>
      <c r="IH289" s="61"/>
      <c r="II289" s="61"/>
      <c r="IJ289" s="61"/>
    </row>
    <row r="290" spans="3:244" x14ac:dyDescent="0.25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110"/>
      <c r="U290" s="110"/>
      <c r="V290" s="61"/>
      <c r="W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2"/>
      <c r="CP290" s="172"/>
      <c r="CQ290" s="172"/>
      <c r="CR290" s="172"/>
      <c r="CS290" s="172"/>
      <c r="CT290" s="172"/>
      <c r="CU290" s="172"/>
      <c r="CV290" s="172"/>
      <c r="CW290" s="172"/>
      <c r="CX290" s="172"/>
      <c r="CY290" s="172"/>
      <c r="CZ290" s="172"/>
      <c r="DA290" s="172"/>
      <c r="DB290" s="172"/>
      <c r="DC290" s="172"/>
      <c r="DD290" s="172"/>
      <c r="DE290" s="172"/>
      <c r="DF290" s="172"/>
      <c r="DG290" s="172"/>
      <c r="DH290" s="172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1"/>
      <c r="IH290" s="61"/>
      <c r="II290" s="61"/>
      <c r="IJ290" s="61"/>
    </row>
    <row r="291" spans="3:244" x14ac:dyDescent="0.25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110"/>
      <c r="U291" s="110"/>
      <c r="V291" s="61"/>
      <c r="W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2"/>
      <c r="CP291" s="172"/>
      <c r="CQ291" s="172"/>
      <c r="CR291" s="172"/>
      <c r="CS291" s="172"/>
      <c r="CT291" s="172"/>
      <c r="CU291" s="172"/>
      <c r="CV291" s="172"/>
      <c r="CW291" s="172"/>
      <c r="CX291" s="172"/>
      <c r="CY291" s="172"/>
      <c r="CZ291" s="172"/>
      <c r="DA291" s="172"/>
      <c r="DB291" s="172"/>
      <c r="DC291" s="172"/>
      <c r="DD291" s="172"/>
      <c r="DE291" s="172"/>
      <c r="DF291" s="172"/>
      <c r="DG291" s="172"/>
      <c r="DH291" s="172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1"/>
      <c r="IH291" s="61"/>
      <c r="II291" s="61"/>
      <c r="IJ291" s="61"/>
    </row>
    <row r="292" spans="3:244" x14ac:dyDescent="0.25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110"/>
      <c r="U292" s="110"/>
      <c r="V292" s="61"/>
      <c r="W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2"/>
      <c r="CP292" s="172"/>
      <c r="CQ292" s="172"/>
      <c r="CR292" s="172"/>
      <c r="CS292" s="172"/>
      <c r="CT292" s="172"/>
      <c r="CU292" s="172"/>
      <c r="CV292" s="172"/>
      <c r="CW292" s="172"/>
      <c r="CX292" s="172"/>
      <c r="CY292" s="172"/>
      <c r="CZ292" s="172"/>
      <c r="DA292" s="172"/>
      <c r="DB292" s="172"/>
      <c r="DC292" s="172"/>
      <c r="DD292" s="172"/>
      <c r="DE292" s="172"/>
      <c r="DF292" s="172"/>
      <c r="DG292" s="172"/>
      <c r="DH292" s="172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1"/>
      <c r="IH292" s="61"/>
      <c r="II292" s="61"/>
      <c r="IJ292" s="61"/>
    </row>
    <row r="293" spans="3:244" x14ac:dyDescent="0.25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110"/>
      <c r="U293" s="110"/>
      <c r="V293" s="61"/>
      <c r="W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2"/>
      <c r="CP293" s="172"/>
      <c r="CQ293" s="172"/>
      <c r="CR293" s="172"/>
      <c r="CS293" s="172"/>
      <c r="CT293" s="172"/>
      <c r="CU293" s="172"/>
      <c r="CV293" s="172"/>
      <c r="CW293" s="172"/>
      <c r="CX293" s="172"/>
      <c r="CY293" s="172"/>
      <c r="CZ293" s="172"/>
      <c r="DA293" s="172"/>
      <c r="DB293" s="172"/>
      <c r="DC293" s="172"/>
      <c r="DD293" s="172"/>
      <c r="DE293" s="172"/>
      <c r="DF293" s="172"/>
      <c r="DG293" s="172"/>
      <c r="DH293" s="172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1"/>
      <c r="IH293" s="61"/>
      <c r="II293" s="61"/>
      <c r="IJ293" s="61"/>
    </row>
    <row r="294" spans="3:244" x14ac:dyDescent="0.25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110"/>
      <c r="U294" s="110"/>
      <c r="V294" s="61"/>
      <c r="W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172"/>
      <c r="DE294" s="172"/>
      <c r="DF294" s="172"/>
      <c r="DG294" s="172"/>
      <c r="DH294" s="172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1"/>
      <c r="IH294" s="61"/>
      <c r="II294" s="61"/>
      <c r="IJ294" s="61"/>
    </row>
    <row r="295" spans="3:244" x14ac:dyDescent="0.25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110"/>
      <c r="U295" s="110"/>
      <c r="V295" s="61"/>
      <c r="W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172"/>
      <c r="DE295" s="172"/>
      <c r="DF295" s="172"/>
      <c r="DG295" s="172"/>
      <c r="DH295" s="172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1"/>
      <c r="IH295" s="61"/>
      <c r="II295" s="61"/>
      <c r="IJ295" s="61"/>
    </row>
    <row r="296" spans="3:244" x14ac:dyDescent="0.25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110"/>
      <c r="U296" s="110"/>
      <c r="V296" s="61"/>
      <c r="W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2"/>
      <c r="CP296" s="172"/>
      <c r="CQ296" s="172"/>
      <c r="CR296" s="172"/>
      <c r="CS296" s="172"/>
      <c r="CT296" s="172"/>
      <c r="CU296" s="172"/>
      <c r="CV296" s="172"/>
      <c r="CW296" s="172"/>
      <c r="CX296" s="172"/>
      <c r="CY296" s="172"/>
      <c r="CZ296" s="172"/>
      <c r="DA296" s="172"/>
      <c r="DB296" s="172"/>
      <c r="DC296" s="172"/>
      <c r="DD296" s="172"/>
      <c r="DE296" s="172"/>
      <c r="DF296" s="172"/>
      <c r="DG296" s="172"/>
      <c r="DH296" s="172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1"/>
      <c r="IH296" s="61"/>
      <c r="II296" s="61"/>
      <c r="IJ296" s="61"/>
    </row>
    <row r="297" spans="3:244" x14ac:dyDescent="0.25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110"/>
      <c r="U297" s="110"/>
      <c r="V297" s="61"/>
      <c r="W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2"/>
      <c r="CP297" s="172"/>
      <c r="CQ297" s="172"/>
      <c r="CR297" s="172"/>
      <c r="CS297" s="172"/>
      <c r="CT297" s="172"/>
      <c r="CU297" s="172"/>
      <c r="CV297" s="172"/>
      <c r="CW297" s="172"/>
      <c r="CX297" s="172"/>
      <c r="CY297" s="172"/>
      <c r="CZ297" s="172"/>
      <c r="DA297" s="172"/>
      <c r="DB297" s="172"/>
      <c r="DC297" s="172"/>
      <c r="DD297" s="172"/>
      <c r="DE297" s="172"/>
      <c r="DF297" s="172"/>
      <c r="DG297" s="172"/>
      <c r="DH297" s="172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1"/>
      <c r="IH297" s="61"/>
      <c r="II297" s="61"/>
      <c r="IJ297" s="61"/>
    </row>
    <row r="298" spans="3:244" x14ac:dyDescent="0.25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110"/>
      <c r="U298" s="110"/>
      <c r="V298" s="61"/>
      <c r="W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2"/>
      <c r="CP298" s="172"/>
      <c r="CQ298" s="172"/>
      <c r="CR298" s="172"/>
      <c r="CS298" s="172"/>
      <c r="CT298" s="172"/>
      <c r="CU298" s="172"/>
      <c r="CV298" s="172"/>
      <c r="CW298" s="172"/>
      <c r="CX298" s="172"/>
      <c r="CY298" s="172"/>
      <c r="CZ298" s="172"/>
      <c r="DA298" s="172"/>
      <c r="DB298" s="172"/>
      <c r="DC298" s="172"/>
      <c r="DD298" s="172"/>
      <c r="DE298" s="172"/>
      <c r="DF298" s="172"/>
      <c r="DG298" s="172"/>
      <c r="DH298" s="172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1"/>
      <c r="IH298" s="61"/>
      <c r="II298" s="61"/>
      <c r="IJ298" s="61"/>
    </row>
    <row r="299" spans="3:244" x14ac:dyDescent="0.25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110"/>
      <c r="U299" s="110"/>
      <c r="V299" s="61"/>
      <c r="W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2"/>
      <c r="CP299" s="172"/>
      <c r="CQ299" s="172"/>
      <c r="CR299" s="172"/>
      <c r="CS299" s="172"/>
      <c r="CT299" s="172"/>
      <c r="CU299" s="172"/>
      <c r="CV299" s="172"/>
      <c r="CW299" s="172"/>
      <c r="CX299" s="172"/>
      <c r="CY299" s="172"/>
      <c r="CZ299" s="172"/>
      <c r="DA299" s="172"/>
      <c r="DB299" s="172"/>
      <c r="DC299" s="172"/>
      <c r="DD299" s="172"/>
      <c r="DE299" s="172"/>
      <c r="DF299" s="172"/>
      <c r="DG299" s="172"/>
      <c r="DH299" s="172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1"/>
      <c r="IH299" s="61"/>
      <c r="II299" s="61"/>
      <c r="IJ299" s="61"/>
    </row>
    <row r="300" spans="3:244" x14ac:dyDescent="0.25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110"/>
      <c r="U300" s="110"/>
      <c r="V300" s="61"/>
      <c r="W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2"/>
      <c r="CP300" s="172"/>
      <c r="CQ300" s="172"/>
      <c r="CR300" s="172"/>
      <c r="CS300" s="172"/>
      <c r="CT300" s="172"/>
      <c r="CU300" s="172"/>
      <c r="CV300" s="172"/>
      <c r="CW300" s="172"/>
      <c r="CX300" s="172"/>
      <c r="CY300" s="172"/>
      <c r="CZ300" s="172"/>
      <c r="DA300" s="172"/>
      <c r="DB300" s="172"/>
      <c r="DC300" s="172"/>
      <c r="DD300" s="172"/>
      <c r="DE300" s="172"/>
      <c r="DF300" s="172"/>
      <c r="DG300" s="172"/>
      <c r="DH300" s="172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1"/>
      <c r="IH300" s="61"/>
      <c r="II300" s="61"/>
      <c r="IJ300" s="61"/>
    </row>
    <row r="301" spans="3:244" x14ac:dyDescent="0.25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110"/>
      <c r="U301" s="110"/>
      <c r="V301" s="61"/>
      <c r="W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1"/>
      <c r="IH301" s="61"/>
      <c r="II301" s="61"/>
      <c r="IJ301" s="61"/>
    </row>
    <row r="302" spans="3:244" x14ac:dyDescent="0.25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110"/>
      <c r="U302" s="110"/>
      <c r="V302" s="61"/>
      <c r="W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2"/>
      <c r="CP302" s="172"/>
      <c r="CQ302" s="172"/>
      <c r="CR302" s="172"/>
      <c r="CS302" s="172"/>
      <c r="CT302" s="172"/>
      <c r="CU302" s="172"/>
      <c r="CV302" s="172"/>
      <c r="CW302" s="172"/>
      <c r="CX302" s="172"/>
      <c r="CY302" s="172"/>
      <c r="CZ302" s="172"/>
      <c r="DA302" s="172"/>
      <c r="DB302" s="172"/>
      <c r="DC302" s="172"/>
      <c r="DD302" s="172"/>
      <c r="DE302" s="172"/>
      <c r="DF302" s="172"/>
      <c r="DG302" s="172"/>
      <c r="DH302" s="172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1"/>
      <c r="IH302" s="61"/>
      <c r="II302" s="61"/>
      <c r="IJ302" s="61"/>
    </row>
    <row r="303" spans="3:244" x14ac:dyDescent="0.25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110"/>
      <c r="U303" s="110"/>
      <c r="V303" s="61"/>
      <c r="W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1"/>
      <c r="IH303" s="61"/>
      <c r="II303" s="61"/>
      <c r="IJ303" s="61"/>
    </row>
    <row r="304" spans="3:244" x14ac:dyDescent="0.25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110"/>
      <c r="U304" s="110"/>
      <c r="V304" s="61"/>
      <c r="W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1"/>
      <c r="IH304" s="61"/>
      <c r="II304" s="61"/>
      <c r="IJ304" s="61"/>
    </row>
    <row r="305" spans="3:244" x14ac:dyDescent="0.25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110"/>
      <c r="U305" s="110"/>
      <c r="V305" s="61"/>
      <c r="W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2"/>
      <c r="CP305" s="172"/>
      <c r="CQ305" s="172"/>
      <c r="CR305" s="172"/>
      <c r="CS305" s="172"/>
      <c r="CT305" s="172"/>
      <c r="CU305" s="172"/>
      <c r="CV305" s="172"/>
      <c r="CW305" s="172"/>
      <c r="CX305" s="172"/>
      <c r="CY305" s="172"/>
      <c r="CZ305" s="172"/>
      <c r="DA305" s="172"/>
      <c r="DB305" s="172"/>
      <c r="DC305" s="172"/>
      <c r="DD305" s="172"/>
      <c r="DE305" s="172"/>
      <c r="DF305" s="172"/>
      <c r="DG305" s="172"/>
      <c r="DH305" s="172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1"/>
      <c r="IH305" s="61"/>
      <c r="II305" s="61"/>
      <c r="IJ305" s="61"/>
    </row>
    <row r="306" spans="3:244" x14ac:dyDescent="0.25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110"/>
      <c r="U306" s="110"/>
      <c r="V306" s="61"/>
      <c r="W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DD306" s="172"/>
      <c r="DE306" s="172"/>
      <c r="DF306" s="172"/>
      <c r="DG306" s="172"/>
      <c r="DH306" s="172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1"/>
      <c r="IH306" s="61"/>
      <c r="II306" s="61"/>
      <c r="IJ306" s="61"/>
    </row>
    <row r="307" spans="3:244" x14ac:dyDescent="0.25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110"/>
      <c r="U307" s="110"/>
      <c r="V307" s="61"/>
      <c r="W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DD307" s="172"/>
      <c r="DE307" s="172"/>
      <c r="DF307" s="172"/>
      <c r="DG307" s="172"/>
      <c r="DH307" s="172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1"/>
      <c r="IH307" s="61"/>
      <c r="II307" s="61"/>
      <c r="IJ307" s="61"/>
    </row>
    <row r="308" spans="3:244" x14ac:dyDescent="0.25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110"/>
      <c r="U308" s="110"/>
      <c r="V308" s="61"/>
      <c r="W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DD308" s="172"/>
      <c r="DE308" s="172"/>
      <c r="DF308" s="172"/>
      <c r="DG308" s="172"/>
      <c r="DH308" s="172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1"/>
      <c r="IH308" s="61"/>
      <c r="II308" s="61"/>
      <c r="IJ308" s="61"/>
    </row>
    <row r="309" spans="3:244" x14ac:dyDescent="0.25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110"/>
      <c r="U309" s="110"/>
      <c r="V309" s="61"/>
      <c r="W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2"/>
      <c r="CP309" s="172"/>
      <c r="CQ309" s="172"/>
      <c r="CR309" s="172"/>
      <c r="CS309" s="172"/>
      <c r="CT309" s="172"/>
      <c r="CU309" s="172"/>
      <c r="CV309" s="172"/>
      <c r="CW309" s="172"/>
      <c r="CX309" s="172"/>
      <c r="CY309" s="172"/>
      <c r="CZ309" s="172"/>
      <c r="DA309" s="172"/>
      <c r="DB309" s="172"/>
      <c r="DC309" s="172"/>
      <c r="DD309" s="172"/>
      <c r="DE309" s="172"/>
      <c r="DF309" s="172"/>
      <c r="DG309" s="172"/>
      <c r="DH309" s="172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1"/>
      <c r="IH309" s="61"/>
      <c r="II309" s="61"/>
      <c r="IJ309" s="61"/>
    </row>
    <row r="310" spans="3:244" x14ac:dyDescent="0.25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110"/>
      <c r="U310" s="110"/>
      <c r="V310" s="61"/>
      <c r="W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2"/>
      <c r="CP310" s="172"/>
      <c r="CQ310" s="172"/>
      <c r="CR310" s="172"/>
      <c r="CS310" s="172"/>
      <c r="CT310" s="172"/>
      <c r="CU310" s="172"/>
      <c r="CV310" s="172"/>
      <c r="CW310" s="172"/>
      <c r="CX310" s="172"/>
      <c r="CY310" s="172"/>
      <c r="CZ310" s="172"/>
      <c r="DA310" s="172"/>
      <c r="DB310" s="172"/>
      <c r="DC310" s="172"/>
      <c r="DD310" s="172"/>
      <c r="DE310" s="172"/>
      <c r="DF310" s="172"/>
      <c r="DG310" s="172"/>
      <c r="DH310" s="172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1"/>
      <c r="IH310" s="61"/>
      <c r="II310" s="61"/>
      <c r="IJ310" s="61"/>
    </row>
    <row r="311" spans="3:244" x14ac:dyDescent="0.25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110"/>
      <c r="U311" s="110"/>
      <c r="V311" s="61"/>
      <c r="W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2"/>
      <c r="CP311" s="172"/>
      <c r="CQ311" s="172"/>
      <c r="CR311" s="172"/>
      <c r="CS311" s="172"/>
      <c r="CT311" s="172"/>
      <c r="CU311" s="172"/>
      <c r="CV311" s="172"/>
      <c r="CW311" s="172"/>
      <c r="CX311" s="172"/>
      <c r="CY311" s="172"/>
      <c r="CZ311" s="172"/>
      <c r="DA311" s="172"/>
      <c r="DB311" s="172"/>
      <c r="DC311" s="172"/>
      <c r="DD311" s="172"/>
      <c r="DE311" s="172"/>
      <c r="DF311" s="172"/>
      <c r="DG311" s="172"/>
      <c r="DH311" s="172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1"/>
      <c r="IH311" s="61"/>
      <c r="II311" s="61"/>
      <c r="IJ311" s="61"/>
    </row>
    <row r="312" spans="3:244" x14ac:dyDescent="0.25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110"/>
      <c r="U312" s="110"/>
      <c r="V312" s="61"/>
      <c r="W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2"/>
      <c r="CP312" s="172"/>
      <c r="CQ312" s="172"/>
      <c r="CR312" s="172"/>
      <c r="CS312" s="172"/>
      <c r="CT312" s="172"/>
      <c r="CU312" s="172"/>
      <c r="CV312" s="172"/>
      <c r="CW312" s="172"/>
      <c r="CX312" s="172"/>
      <c r="CY312" s="172"/>
      <c r="CZ312" s="172"/>
      <c r="DA312" s="172"/>
      <c r="DB312" s="172"/>
      <c r="DC312" s="172"/>
      <c r="DD312" s="172"/>
      <c r="DE312" s="172"/>
      <c r="DF312" s="172"/>
      <c r="DG312" s="172"/>
      <c r="DH312" s="172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1"/>
      <c r="IH312" s="61"/>
      <c r="II312" s="61"/>
      <c r="IJ312" s="61"/>
    </row>
    <row r="313" spans="3:244" x14ac:dyDescent="0.25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110"/>
      <c r="U313" s="110"/>
      <c r="V313" s="61"/>
      <c r="W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2"/>
      <c r="CP313" s="172"/>
      <c r="CQ313" s="172"/>
      <c r="CR313" s="172"/>
      <c r="CS313" s="172"/>
      <c r="CT313" s="172"/>
      <c r="CU313" s="172"/>
      <c r="CV313" s="172"/>
      <c r="CW313" s="172"/>
      <c r="CX313" s="172"/>
      <c r="CY313" s="172"/>
      <c r="CZ313" s="172"/>
      <c r="DA313" s="172"/>
      <c r="DB313" s="172"/>
      <c r="DC313" s="172"/>
      <c r="DD313" s="172"/>
      <c r="DE313" s="172"/>
      <c r="DF313" s="172"/>
      <c r="DG313" s="172"/>
      <c r="DH313" s="172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1"/>
      <c r="IH313" s="61"/>
      <c r="II313" s="61"/>
      <c r="IJ313" s="61"/>
    </row>
    <row r="314" spans="3:244" x14ac:dyDescent="0.25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110"/>
      <c r="U314" s="110"/>
      <c r="V314" s="61"/>
      <c r="W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2"/>
      <c r="CP314" s="172"/>
      <c r="CQ314" s="172"/>
      <c r="CR314" s="172"/>
      <c r="CS314" s="172"/>
      <c r="CT314" s="172"/>
      <c r="CU314" s="172"/>
      <c r="CV314" s="172"/>
      <c r="CW314" s="172"/>
      <c r="CX314" s="172"/>
      <c r="CY314" s="172"/>
      <c r="CZ314" s="172"/>
      <c r="DA314" s="172"/>
      <c r="DB314" s="172"/>
      <c r="DC314" s="172"/>
      <c r="DD314" s="172"/>
      <c r="DE314" s="172"/>
      <c r="DF314" s="172"/>
      <c r="DG314" s="172"/>
      <c r="DH314" s="172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1"/>
      <c r="IH314" s="61"/>
      <c r="II314" s="61"/>
      <c r="IJ314" s="61"/>
    </row>
    <row r="315" spans="3:244" x14ac:dyDescent="0.25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110"/>
      <c r="U315" s="110"/>
      <c r="V315" s="61"/>
      <c r="W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2"/>
      <c r="CP315" s="172"/>
      <c r="CQ315" s="172"/>
      <c r="CR315" s="172"/>
      <c r="CS315" s="172"/>
      <c r="CT315" s="172"/>
      <c r="CU315" s="172"/>
      <c r="CV315" s="172"/>
      <c r="CW315" s="172"/>
      <c r="CX315" s="172"/>
      <c r="CY315" s="172"/>
      <c r="CZ315" s="172"/>
      <c r="DA315" s="172"/>
      <c r="DB315" s="172"/>
      <c r="DC315" s="172"/>
      <c r="DD315" s="172"/>
      <c r="DE315" s="172"/>
      <c r="DF315" s="172"/>
      <c r="DG315" s="172"/>
      <c r="DH315" s="172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1"/>
      <c r="IH315" s="61"/>
      <c r="II315" s="61"/>
      <c r="IJ315" s="61"/>
    </row>
    <row r="316" spans="3:244" x14ac:dyDescent="0.25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110"/>
      <c r="U316" s="110"/>
      <c r="V316" s="61"/>
      <c r="W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2"/>
      <c r="CP316" s="172"/>
      <c r="CQ316" s="172"/>
      <c r="CR316" s="172"/>
      <c r="CS316" s="172"/>
      <c r="CT316" s="172"/>
      <c r="CU316" s="172"/>
      <c r="CV316" s="172"/>
      <c r="CW316" s="172"/>
      <c r="CX316" s="172"/>
      <c r="CY316" s="172"/>
      <c r="CZ316" s="172"/>
      <c r="DA316" s="172"/>
      <c r="DB316" s="172"/>
      <c r="DC316" s="172"/>
      <c r="DD316" s="172"/>
      <c r="DE316" s="172"/>
      <c r="DF316" s="172"/>
      <c r="DG316" s="172"/>
      <c r="DH316" s="172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1"/>
      <c r="IH316" s="61"/>
      <c r="II316" s="61"/>
      <c r="IJ316" s="61"/>
    </row>
    <row r="317" spans="3:244" x14ac:dyDescent="0.25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110"/>
      <c r="U317" s="110"/>
      <c r="V317" s="61"/>
      <c r="W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2"/>
      <c r="CP317" s="172"/>
      <c r="CQ317" s="172"/>
      <c r="CR317" s="172"/>
      <c r="CS317" s="172"/>
      <c r="CT317" s="172"/>
      <c r="CU317" s="172"/>
      <c r="CV317" s="172"/>
      <c r="CW317" s="172"/>
      <c r="CX317" s="172"/>
      <c r="CY317" s="172"/>
      <c r="CZ317" s="172"/>
      <c r="DA317" s="172"/>
      <c r="DB317" s="172"/>
      <c r="DC317" s="172"/>
      <c r="DD317" s="172"/>
      <c r="DE317" s="172"/>
      <c r="DF317" s="172"/>
      <c r="DG317" s="172"/>
      <c r="DH317" s="172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1"/>
      <c r="IH317" s="61"/>
      <c r="II317" s="61"/>
      <c r="IJ317" s="61"/>
    </row>
    <row r="318" spans="3:244" x14ac:dyDescent="0.25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110"/>
      <c r="U318" s="110"/>
      <c r="V318" s="61"/>
      <c r="W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2"/>
      <c r="CP318" s="172"/>
      <c r="CQ318" s="172"/>
      <c r="CR318" s="172"/>
      <c r="CS318" s="172"/>
      <c r="CT318" s="172"/>
      <c r="CU318" s="172"/>
      <c r="CV318" s="172"/>
      <c r="CW318" s="172"/>
      <c r="CX318" s="172"/>
      <c r="CY318" s="172"/>
      <c r="CZ318" s="172"/>
      <c r="DA318" s="172"/>
      <c r="DB318" s="172"/>
      <c r="DC318" s="172"/>
      <c r="DD318" s="172"/>
      <c r="DE318" s="172"/>
      <c r="DF318" s="172"/>
      <c r="DG318" s="172"/>
      <c r="DH318" s="172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1"/>
      <c r="IH318" s="61"/>
      <c r="II318" s="61"/>
      <c r="IJ318" s="61"/>
    </row>
    <row r="319" spans="3:244" x14ac:dyDescent="0.25"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110"/>
      <c r="U319" s="110"/>
      <c r="V319" s="61"/>
      <c r="W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2"/>
      <c r="CP319" s="172"/>
      <c r="CQ319" s="172"/>
      <c r="CR319" s="172"/>
      <c r="CS319" s="172"/>
      <c r="CT319" s="172"/>
      <c r="CU319" s="172"/>
      <c r="CV319" s="172"/>
      <c r="CW319" s="172"/>
      <c r="CX319" s="172"/>
      <c r="CY319" s="172"/>
      <c r="CZ319" s="172"/>
      <c r="DA319" s="172"/>
      <c r="DB319" s="172"/>
      <c r="DC319" s="172"/>
      <c r="DD319" s="172"/>
      <c r="DE319" s="172"/>
      <c r="DF319" s="172"/>
      <c r="DG319" s="172"/>
      <c r="DH319" s="172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1"/>
      <c r="IH319" s="61"/>
      <c r="II319" s="61"/>
      <c r="IJ319" s="61"/>
    </row>
    <row r="320" spans="3:244" x14ac:dyDescent="0.25"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110"/>
      <c r="U320" s="110"/>
      <c r="V320" s="61"/>
      <c r="W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2"/>
      <c r="CP320" s="172"/>
      <c r="CQ320" s="172"/>
      <c r="CR320" s="172"/>
      <c r="CS320" s="172"/>
      <c r="CT320" s="172"/>
      <c r="CU320" s="172"/>
      <c r="CV320" s="172"/>
      <c r="CW320" s="172"/>
      <c r="CX320" s="172"/>
      <c r="CY320" s="172"/>
      <c r="CZ320" s="172"/>
      <c r="DA320" s="172"/>
      <c r="DB320" s="172"/>
      <c r="DC320" s="172"/>
      <c r="DD320" s="172"/>
      <c r="DE320" s="172"/>
      <c r="DF320" s="172"/>
      <c r="DG320" s="172"/>
      <c r="DH320" s="172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1"/>
      <c r="IH320" s="61"/>
      <c r="II320" s="61"/>
      <c r="IJ320" s="61"/>
    </row>
    <row r="321" spans="3:244" x14ac:dyDescent="0.25"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110"/>
      <c r="U321" s="110"/>
      <c r="V321" s="61"/>
      <c r="W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2"/>
      <c r="CP321" s="172"/>
      <c r="CQ321" s="172"/>
      <c r="CR321" s="172"/>
      <c r="CS321" s="172"/>
      <c r="CT321" s="172"/>
      <c r="CU321" s="172"/>
      <c r="CV321" s="172"/>
      <c r="CW321" s="172"/>
      <c r="CX321" s="172"/>
      <c r="CY321" s="172"/>
      <c r="CZ321" s="172"/>
      <c r="DA321" s="172"/>
      <c r="DB321" s="172"/>
      <c r="DC321" s="172"/>
      <c r="DD321" s="172"/>
      <c r="DE321" s="172"/>
      <c r="DF321" s="172"/>
      <c r="DG321" s="172"/>
      <c r="DH321" s="172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1"/>
      <c r="IH321" s="61"/>
      <c r="II321" s="61"/>
      <c r="IJ321" s="61"/>
    </row>
    <row r="322" spans="3:244" x14ac:dyDescent="0.25"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110"/>
      <c r="U322" s="110"/>
      <c r="V322" s="61"/>
      <c r="W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2"/>
      <c r="CP322" s="172"/>
      <c r="CQ322" s="172"/>
      <c r="CR322" s="172"/>
      <c r="CS322" s="172"/>
      <c r="CT322" s="172"/>
      <c r="CU322" s="172"/>
      <c r="CV322" s="172"/>
      <c r="CW322" s="172"/>
      <c r="CX322" s="172"/>
      <c r="CY322" s="172"/>
      <c r="CZ322" s="172"/>
      <c r="DA322" s="172"/>
      <c r="DB322" s="172"/>
      <c r="DC322" s="172"/>
      <c r="DD322" s="172"/>
      <c r="DE322" s="172"/>
      <c r="DF322" s="172"/>
      <c r="DG322" s="172"/>
      <c r="DH322" s="172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1"/>
      <c r="IH322" s="61"/>
      <c r="II322" s="61"/>
      <c r="IJ322" s="61"/>
    </row>
    <row r="323" spans="3:244" x14ac:dyDescent="0.25"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110"/>
      <c r="U323" s="110"/>
      <c r="V323" s="61"/>
      <c r="W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2"/>
      <c r="CP323" s="172"/>
      <c r="CQ323" s="172"/>
      <c r="CR323" s="172"/>
      <c r="CS323" s="172"/>
      <c r="CT323" s="172"/>
      <c r="CU323" s="172"/>
      <c r="CV323" s="172"/>
      <c r="CW323" s="172"/>
      <c r="CX323" s="172"/>
      <c r="CY323" s="172"/>
      <c r="CZ323" s="172"/>
      <c r="DA323" s="172"/>
      <c r="DB323" s="172"/>
      <c r="DC323" s="172"/>
      <c r="DD323" s="172"/>
      <c r="DE323" s="172"/>
      <c r="DF323" s="172"/>
      <c r="DG323" s="172"/>
      <c r="DH323" s="172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1"/>
      <c r="IH323" s="61"/>
      <c r="II323" s="61"/>
      <c r="IJ323" s="61"/>
    </row>
    <row r="324" spans="3:244" x14ac:dyDescent="0.25"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110"/>
      <c r="U324" s="110"/>
      <c r="V324" s="61"/>
      <c r="W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2"/>
      <c r="CP324" s="172"/>
      <c r="CQ324" s="172"/>
      <c r="CR324" s="172"/>
      <c r="CS324" s="172"/>
      <c r="CT324" s="172"/>
      <c r="CU324" s="172"/>
      <c r="CV324" s="172"/>
      <c r="CW324" s="172"/>
      <c r="CX324" s="172"/>
      <c r="CY324" s="172"/>
      <c r="CZ324" s="172"/>
      <c r="DA324" s="172"/>
      <c r="DB324" s="172"/>
      <c r="DC324" s="172"/>
      <c r="DD324" s="172"/>
      <c r="DE324" s="172"/>
      <c r="DF324" s="172"/>
      <c r="DG324" s="172"/>
      <c r="DH324" s="172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1"/>
      <c r="IH324" s="61"/>
      <c r="II324" s="61"/>
      <c r="IJ324" s="61"/>
    </row>
    <row r="325" spans="3:244" x14ac:dyDescent="0.25"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110"/>
      <c r="U325" s="110"/>
      <c r="V325" s="61"/>
      <c r="W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2"/>
      <c r="CP325" s="172"/>
      <c r="CQ325" s="172"/>
      <c r="CR325" s="172"/>
      <c r="CS325" s="172"/>
      <c r="CT325" s="172"/>
      <c r="CU325" s="172"/>
      <c r="CV325" s="172"/>
      <c r="CW325" s="172"/>
      <c r="CX325" s="172"/>
      <c r="CY325" s="172"/>
      <c r="CZ325" s="172"/>
      <c r="DA325" s="172"/>
      <c r="DB325" s="172"/>
      <c r="DC325" s="172"/>
      <c r="DD325" s="172"/>
      <c r="DE325" s="172"/>
      <c r="DF325" s="172"/>
      <c r="DG325" s="172"/>
      <c r="DH325" s="172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1"/>
      <c r="IH325" s="61"/>
      <c r="II325" s="61"/>
      <c r="IJ325" s="61"/>
    </row>
    <row r="326" spans="3:244" x14ac:dyDescent="0.25"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110"/>
      <c r="U326" s="110"/>
      <c r="V326" s="61"/>
      <c r="W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2"/>
      <c r="CP326" s="172"/>
      <c r="CQ326" s="172"/>
      <c r="CR326" s="172"/>
      <c r="CS326" s="172"/>
      <c r="CT326" s="172"/>
      <c r="CU326" s="172"/>
      <c r="CV326" s="172"/>
      <c r="CW326" s="172"/>
      <c r="CX326" s="172"/>
      <c r="CY326" s="172"/>
      <c r="CZ326" s="172"/>
      <c r="DA326" s="172"/>
      <c r="DB326" s="172"/>
      <c r="DC326" s="172"/>
      <c r="DD326" s="172"/>
      <c r="DE326" s="172"/>
      <c r="DF326" s="172"/>
      <c r="DG326" s="172"/>
      <c r="DH326" s="172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1"/>
      <c r="IH326" s="61"/>
      <c r="II326" s="61"/>
      <c r="IJ326" s="61"/>
    </row>
    <row r="327" spans="3:244" x14ac:dyDescent="0.25"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110"/>
      <c r="U327" s="110"/>
      <c r="V327" s="61"/>
      <c r="W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2"/>
      <c r="CP327" s="172"/>
      <c r="CQ327" s="172"/>
      <c r="CR327" s="172"/>
      <c r="CS327" s="172"/>
      <c r="CT327" s="172"/>
      <c r="CU327" s="172"/>
      <c r="CV327" s="172"/>
      <c r="CW327" s="172"/>
      <c r="CX327" s="172"/>
      <c r="CY327" s="172"/>
      <c r="CZ327" s="172"/>
      <c r="DA327" s="172"/>
      <c r="DB327" s="172"/>
      <c r="DC327" s="172"/>
      <c r="DD327" s="172"/>
      <c r="DE327" s="172"/>
      <c r="DF327" s="172"/>
      <c r="DG327" s="172"/>
      <c r="DH327" s="172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1"/>
      <c r="IH327" s="61"/>
      <c r="II327" s="61"/>
      <c r="IJ327" s="61"/>
    </row>
    <row r="328" spans="3:244" x14ac:dyDescent="0.25"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110"/>
      <c r="U328" s="110"/>
      <c r="V328" s="61"/>
      <c r="W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2"/>
      <c r="CP328" s="172"/>
      <c r="CQ328" s="172"/>
      <c r="CR328" s="172"/>
      <c r="CS328" s="172"/>
      <c r="CT328" s="172"/>
      <c r="CU328" s="172"/>
      <c r="CV328" s="172"/>
      <c r="CW328" s="172"/>
      <c r="CX328" s="172"/>
      <c r="CY328" s="172"/>
      <c r="CZ328" s="172"/>
      <c r="DA328" s="172"/>
      <c r="DB328" s="172"/>
      <c r="DC328" s="172"/>
      <c r="DD328" s="172"/>
      <c r="DE328" s="172"/>
      <c r="DF328" s="172"/>
      <c r="DG328" s="172"/>
      <c r="DH328" s="172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1"/>
      <c r="IH328" s="61"/>
      <c r="II328" s="61"/>
      <c r="IJ328" s="61"/>
    </row>
    <row r="329" spans="3:244" x14ac:dyDescent="0.25"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110"/>
      <c r="U329" s="110"/>
      <c r="V329" s="61"/>
      <c r="W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2"/>
      <c r="CP329" s="172"/>
      <c r="CQ329" s="172"/>
      <c r="CR329" s="172"/>
      <c r="CS329" s="172"/>
      <c r="CT329" s="172"/>
      <c r="CU329" s="172"/>
      <c r="CV329" s="172"/>
      <c r="CW329" s="172"/>
      <c r="CX329" s="172"/>
      <c r="CY329" s="172"/>
      <c r="CZ329" s="172"/>
      <c r="DA329" s="172"/>
      <c r="DB329" s="172"/>
      <c r="DC329" s="172"/>
      <c r="DD329" s="172"/>
      <c r="DE329" s="172"/>
      <c r="DF329" s="172"/>
      <c r="DG329" s="172"/>
      <c r="DH329" s="172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1"/>
      <c r="IH329" s="61"/>
      <c r="II329" s="61"/>
      <c r="IJ329" s="61"/>
    </row>
    <row r="330" spans="3:244" x14ac:dyDescent="0.25"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110"/>
      <c r="U330" s="110"/>
      <c r="V330" s="61"/>
      <c r="W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2"/>
      <c r="CP330" s="172"/>
      <c r="CQ330" s="172"/>
      <c r="CR330" s="172"/>
      <c r="CS330" s="172"/>
      <c r="CT330" s="172"/>
      <c r="CU330" s="172"/>
      <c r="CV330" s="172"/>
      <c r="CW330" s="172"/>
      <c r="CX330" s="172"/>
      <c r="CY330" s="172"/>
      <c r="CZ330" s="172"/>
      <c r="DA330" s="172"/>
      <c r="DB330" s="172"/>
      <c r="DC330" s="172"/>
      <c r="DD330" s="172"/>
      <c r="DE330" s="172"/>
      <c r="DF330" s="172"/>
      <c r="DG330" s="172"/>
      <c r="DH330" s="172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1"/>
      <c r="IH330" s="61"/>
      <c r="II330" s="61"/>
      <c r="IJ330" s="61"/>
    </row>
    <row r="331" spans="3:244" x14ac:dyDescent="0.25"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110"/>
      <c r="U331" s="110"/>
      <c r="V331" s="61"/>
      <c r="W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2"/>
      <c r="CP331" s="172"/>
      <c r="CQ331" s="172"/>
      <c r="CR331" s="172"/>
      <c r="CS331" s="172"/>
      <c r="CT331" s="172"/>
      <c r="CU331" s="172"/>
      <c r="CV331" s="172"/>
      <c r="CW331" s="172"/>
      <c r="CX331" s="172"/>
      <c r="CY331" s="172"/>
      <c r="CZ331" s="172"/>
      <c r="DA331" s="172"/>
      <c r="DB331" s="172"/>
      <c r="DC331" s="172"/>
      <c r="DD331" s="172"/>
      <c r="DE331" s="172"/>
      <c r="DF331" s="172"/>
      <c r="DG331" s="172"/>
      <c r="DH331" s="172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1"/>
      <c r="IH331" s="61"/>
      <c r="II331" s="61"/>
      <c r="IJ331" s="61"/>
    </row>
    <row r="332" spans="3:244" x14ac:dyDescent="0.25"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110"/>
      <c r="U332" s="110"/>
      <c r="V332" s="61"/>
      <c r="W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2"/>
      <c r="CP332" s="172"/>
      <c r="CQ332" s="172"/>
      <c r="CR332" s="172"/>
      <c r="CS332" s="172"/>
      <c r="CT332" s="172"/>
      <c r="CU332" s="172"/>
      <c r="CV332" s="172"/>
      <c r="CW332" s="172"/>
      <c r="CX332" s="172"/>
      <c r="CY332" s="172"/>
      <c r="CZ332" s="172"/>
      <c r="DA332" s="172"/>
      <c r="DB332" s="172"/>
      <c r="DC332" s="172"/>
      <c r="DD332" s="172"/>
      <c r="DE332" s="172"/>
      <c r="DF332" s="172"/>
      <c r="DG332" s="172"/>
      <c r="DH332" s="172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1"/>
      <c r="IH332" s="61"/>
      <c r="II332" s="61"/>
      <c r="IJ332" s="61"/>
    </row>
    <row r="333" spans="3:244" x14ac:dyDescent="0.25"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110"/>
      <c r="U333" s="110"/>
      <c r="V333" s="61"/>
      <c r="W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2"/>
      <c r="CP333" s="172"/>
      <c r="CQ333" s="172"/>
      <c r="CR333" s="172"/>
      <c r="CS333" s="172"/>
      <c r="CT333" s="172"/>
      <c r="CU333" s="172"/>
      <c r="CV333" s="172"/>
      <c r="CW333" s="172"/>
      <c r="CX333" s="172"/>
      <c r="CY333" s="172"/>
      <c r="CZ333" s="172"/>
      <c r="DA333" s="172"/>
      <c r="DB333" s="172"/>
      <c r="DC333" s="172"/>
      <c r="DD333" s="172"/>
      <c r="DE333" s="172"/>
      <c r="DF333" s="172"/>
      <c r="DG333" s="172"/>
      <c r="DH333" s="172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1"/>
      <c r="IH333" s="61"/>
      <c r="II333" s="61"/>
      <c r="IJ333" s="61"/>
    </row>
    <row r="334" spans="3:244" x14ac:dyDescent="0.25"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110"/>
      <c r="U334" s="110"/>
      <c r="V334" s="61"/>
      <c r="W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2"/>
      <c r="CP334" s="172"/>
      <c r="CQ334" s="172"/>
      <c r="CR334" s="172"/>
      <c r="CS334" s="172"/>
      <c r="CT334" s="172"/>
      <c r="CU334" s="172"/>
      <c r="CV334" s="172"/>
      <c r="CW334" s="172"/>
      <c r="CX334" s="172"/>
      <c r="CY334" s="172"/>
      <c r="CZ334" s="172"/>
      <c r="DA334" s="172"/>
      <c r="DB334" s="172"/>
      <c r="DC334" s="172"/>
      <c r="DD334" s="172"/>
      <c r="DE334" s="172"/>
      <c r="DF334" s="172"/>
      <c r="DG334" s="172"/>
      <c r="DH334" s="172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1"/>
      <c r="IH334" s="61"/>
      <c r="II334" s="61"/>
      <c r="IJ334" s="61"/>
    </row>
    <row r="335" spans="3:244" x14ac:dyDescent="0.25"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110"/>
      <c r="U335" s="110"/>
      <c r="V335" s="61"/>
      <c r="W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2"/>
      <c r="CP335" s="172"/>
      <c r="CQ335" s="172"/>
      <c r="CR335" s="172"/>
      <c r="CS335" s="172"/>
      <c r="CT335" s="172"/>
      <c r="CU335" s="172"/>
      <c r="CV335" s="172"/>
      <c r="CW335" s="172"/>
      <c r="CX335" s="172"/>
      <c r="CY335" s="172"/>
      <c r="CZ335" s="172"/>
      <c r="DA335" s="172"/>
      <c r="DB335" s="172"/>
      <c r="DC335" s="172"/>
      <c r="DD335" s="172"/>
      <c r="DE335" s="172"/>
      <c r="DF335" s="172"/>
      <c r="DG335" s="172"/>
      <c r="DH335" s="172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1"/>
      <c r="IH335" s="61"/>
      <c r="II335" s="61"/>
      <c r="IJ335" s="61"/>
    </row>
    <row r="336" spans="3:244" x14ac:dyDescent="0.25"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110"/>
      <c r="U336" s="110"/>
      <c r="V336" s="61"/>
      <c r="W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2"/>
      <c r="CP336" s="172"/>
      <c r="CQ336" s="172"/>
      <c r="CR336" s="172"/>
      <c r="CS336" s="172"/>
      <c r="CT336" s="172"/>
      <c r="CU336" s="172"/>
      <c r="CV336" s="172"/>
      <c r="CW336" s="172"/>
      <c r="CX336" s="172"/>
      <c r="CY336" s="172"/>
      <c r="CZ336" s="172"/>
      <c r="DA336" s="172"/>
      <c r="DB336" s="172"/>
      <c r="DC336" s="172"/>
      <c r="DD336" s="172"/>
      <c r="DE336" s="172"/>
      <c r="DF336" s="172"/>
      <c r="DG336" s="172"/>
      <c r="DH336" s="172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1"/>
      <c r="IH336" s="61"/>
      <c r="II336" s="61"/>
      <c r="IJ336" s="61"/>
    </row>
    <row r="337" spans="3:244" x14ac:dyDescent="0.25"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110"/>
      <c r="U337" s="110"/>
      <c r="V337" s="61"/>
      <c r="W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2"/>
      <c r="CP337" s="172"/>
      <c r="CQ337" s="172"/>
      <c r="CR337" s="172"/>
      <c r="CS337" s="172"/>
      <c r="CT337" s="172"/>
      <c r="CU337" s="172"/>
      <c r="CV337" s="172"/>
      <c r="CW337" s="172"/>
      <c r="CX337" s="172"/>
      <c r="CY337" s="172"/>
      <c r="CZ337" s="172"/>
      <c r="DA337" s="172"/>
      <c r="DB337" s="172"/>
      <c r="DC337" s="172"/>
      <c r="DD337" s="172"/>
      <c r="DE337" s="172"/>
      <c r="DF337" s="172"/>
      <c r="DG337" s="172"/>
      <c r="DH337" s="172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1"/>
      <c r="IH337" s="61"/>
      <c r="II337" s="61"/>
      <c r="IJ337" s="61"/>
    </row>
    <row r="338" spans="3:244" x14ac:dyDescent="0.25"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110"/>
      <c r="U338" s="110"/>
      <c r="V338" s="61"/>
      <c r="W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2"/>
      <c r="CP338" s="172"/>
      <c r="CQ338" s="172"/>
      <c r="CR338" s="172"/>
      <c r="CS338" s="172"/>
      <c r="CT338" s="172"/>
      <c r="CU338" s="172"/>
      <c r="CV338" s="172"/>
      <c r="CW338" s="172"/>
      <c r="CX338" s="172"/>
      <c r="CY338" s="172"/>
      <c r="CZ338" s="172"/>
      <c r="DA338" s="172"/>
      <c r="DB338" s="172"/>
      <c r="DC338" s="172"/>
      <c r="DD338" s="172"/>
      <c r="DE338" s="172"/>
      <c r="DF338" s="172"/>
      <c r="DG338" s="172"/>
      <c r="DH338" s="172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1"/>
      <c r="IH338" s="61"/>
      <c r="II338" s="61"/>
      <c r="IJ338" s="61"/>
    </row>
    <row r="339" spans="3:244" x14ac:dyDescent="0.25"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110"/>
      <c r="U339" s="110"/>
      <c r="V339" s="61"/>
      <c r="W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2"/>
      <c r="CP339" s="172"/>
      <c r="CQ339" s="172"/>
      <c r="CR339" s="172"/>
      <c r="CS339" s="172"/>
      <c r="CT339" s="172"/>
      <c r="CU339" s="172"/>
      <c r="CV339" s="172"/>
      <c r="CW339" s="172"/>
      <c r="CX339" s="172"/>
      <c r="CY339" s="172"/>
      <c r="CZ339" s="172"/>
      <c r="DA339" s="172"/>
      <c r="DB339" s="172"/>
      <c r="DC339" s="172"/>
      <c r="DD339" s="172"/>
      <c r="DE339" s="172"/>
      <c r="DF339" s="172"/>
      <c r="DG339" s="172"/>
      <c r="DH339" s="172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1"/>
      <c r="IH339" s="61"/>
      <c r="II339" s="61"/>
      <c r="IJ339" s="61"/>
    </row>
    <row r="340" spans="3:244" x14ac:dyDescent="0.25"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110"/>
      <c r="U340" s="110"/>
      <c r="V340" s="61"/>
      <c r="W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2"/>
      <c r="CP340" s="172"/>
      <c r="CQ340" s="172"/>
      <c r="CR340" s="172"/>
      <c r="CS340" s="172"/>
      <c r="CT340" s="172"/>
      <c r="CU340" s="172"/>
      <c r="CV340" s="172"/>
      <c r="CW340" s="172"/>
      <c r="CX340" s="172"/>
      <c r="CY340" s="172"/>
      <c r="CZ340" s="172"/>
      <c r="DA340" s="172"/>
      <c r="DB340" s="172"/>
      <c r="DC340" s="172"/>
      <c r="DD340" s="172"/>
      <c r="DE340" s="172"/>
      <c r="DF340" s="172"/>
      <c r="DG340" s="172"/>
      <c r="DH340" s="172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1"/>
      <c r="IH340" s="61"/>
      <c r="II340" s="61"/>
      <c r="IJ340" s="61"/>
    </row>
    <row r="341" spans="3:244" x14ac:dyDescent="0.25"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110"/>
      <c r="U341" s="110"/>
      <c r="V341" s="61"/>
      <c r="W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2"/>
      <c r="CP341" s="172"/>
      <c r="CQ341" s="172"/>
      <c r="CR341" s="172"/>
      <c r="CS341" s="172"/>
      <c r="CT341" s="172"/>
      <c r="CU341" s="172"/>
      <c r="CV341" s="172"/>
      <c r="CW341" s="172"/>
      <c r="CX341" s="172"/>
      <c r="CY341" s="172"/>
      <c r="CZ341" s="172"/>
      <c r="DA341" s="172"/>
      <c r="DB341" s="172"/>
      <c r="DC341" s="172"/>
      <c r="DD341" s="172"/>
      <c r="DE341" s="172"/>
      <c r="DF341" s="172"/>
      <c r="DG341" s="172"/>
      <c r="DH341" s="172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1"/>
      <c r="IH341" s="61"/>
      <c r="II341" s="61"/>
      <c r="IJ341" s="61"/>
    </row>
    <row r="342" spans="3:244" x14ac:dyDescent="0.25"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110"/>
      <c r="U342" s="110"/>
      <c r="V342" s="61"/>
      <c r="W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  <c r="CP342" s="172"/>
      <c r="CQ342" s="172"/>
      <c r="CR342" s="172"/>
      <c r="CS342" s="172"/>
      <c r="CT342" s="172"/>
      <c r="CU342" s="172"/>
      <c r="CV342" s="172"/>
      <c r="CW342" s="172"/>
      <c r="CX342" s="172"/>
      <c r="CY342" s="172"/>
      <c r="CZ342" s="172"/>
      <c r="DA342" s="172"/>
      <c r="DB342" s="172"/>
      <c r="DC342" s="172"/>
      <c r="DD342" s="172"/>
      <c r="DE342" s="172"/>
      <c r="DF342" s="172"/>
      <c r="DG342" s="172"/>
      <c r="DH342" s="172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1"/>
      <c r="IH342" s="61"/>
      <c r="II342" s="61"/>
      <c r="IJ342" s="61"/>
    </row>
    <row r="343" spans="3:244" x14ac:dyDescent="0.25"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110"/>
      <c r="U343" s="110"/>
      <c r="V343" s="61"/>
      <c r="W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  <c r="CP343" s="172"/>
      <c r="CQ343" s="172"/>
      <c r="CR343" s="172"/>
      <c r="CS343" s="172"/>
      <c r="CT343" s="172"/>
      <c r="CU343" s="172"/>
      <c r="CV343" s="172"/>
      <c r="CW343" s="172"/>
      <c r="CX343" s="172"/>
      <c r="CY343" s="172"/>
      <c r="CZ343" s="172"/>
      <c r="DA343" s="172"/>
      <c r="DB343" s="172"/>
      <c r="DC343" s="172"/>
      <c r="DD343" s="172"/>
      <c r="DE343" s="172"/>
      <c r="DF343" s="172"/>
      <c r="DG343" s="172"/>
      <c r="DH343" s="172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1"/>
      <c r="IH343" s="61"/>
      <c r="II343" s="61"/>
      <c r="IJ343" s="61"/>
    </row>
    <row r="344" spans="3:244" x14ac:dyDescent="0.25"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110"/>
      <c r="U344" s="110"/>
      <c r="V344" s="61"/>
      <c r="W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  <c r="CP344" s="172"/>
      <c r="CQ344" s="172"/>
      <c r="CR344" s="172"/>
      <c r="CS344" s="172"/>
      <c r="CT344" s="172"/>
      <c r="CU344" s="172"/>
      <c r="CV344" s="172"/>
      <c r="CW344" s="172"/>
      <c r="CX344" s="172"/>
      <c r="CY344" s="172"/>
      <c r="CZ344" s="172"/>
      <c r="DA344" s="172"/>
      <c r="DB344" s="172"/>
      <c r="DC344" s="172"/>
      <c r="DD344" s="172"/>
      <c r="DE344" s="172"/>
      <c r="DF344" s="172"/>
      <c r="DG344" s="172"/>
      <c r="DH344" s="172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1"/>
      <c r="IH344" s="61"/>
      <c r="II344" s="61"/>
      <c r="IJ344" s="61"/>
    </row>
    <row r="345" spans="3:244" x14ac:dyDescent="0.25"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110"/>
      <c r="U345" s="110"/>
      <c r="V345" s="61"/>
      <c r="W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2"/>
      <c r="CP345" s="172"/>
      <c r="CQ345" s="172"/>
      <c r="CR345" s="172"/>
      <c r="CS345" s="172"/>
      <c r="CT345" s="172"/>
      <c r="CU345" s="172"/>
      <c r="CV345" s="172"/>
      <c r="CW345" s="172"/>
      <c r="CX345" s="172"/>
      <c r="CY345" s="172"/>
      <c r="CZ345" s="172"/>
      <c r="DA345" s="172"/>
      <c r="DB345" s="172"/>
      <c r="DC345" s="172"/>
      <c r="DD345" s="172"/>
      <c r="DE345" s="172"/>
      <c r="DF345" s="172"/>
      <c r="DG345" s="172"/>
      <c r="DH345" s="172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1"/>
      <c r="IH345" s="61"/>
      <c r="II345" s="61"/>
      <c r="IJ345" s="61"/>
    </row>
    <row r="346" spans="3:244" x14ac:dyDescent="0.25"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110"/>
      <c r="U346" s="110"/>
      <c r="V346" s="61"/>
      <c r="W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2"/>
      <c r="CP346" s="172"/>
      <c r="CQ346" s="172"/>
      <c r="CR346" s="172"/>
      <c r="CS346" s="172"/>
      <c r="CT346" s="172"/>
      <c r="CU346" s="172"/>
      <c r="CV346" s="172"/>
      <c r="CW346" s="172"/>
      <c r="CX346" s="172"/>
      <c r="CY346" s="172"/>
      <c r="CZ346" s="172"/>
      <c r="DA346" s="172"/>
      <c r="DB346" s="172"/>
      <c r="DC346" s="172"/>
      <c r="DD346" s="172"/>
      <c r="DE346" s="172"/>
      <c r="DF346" s="172"/>
      <c r="DG346" s="172"/>
      <c r="DH346" s="172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1"/>
      <c r="IH346" s="61"/>
      <c r="II346" s="61"/>
      <c r="IJ346" s="61"/>
    </row>
    <row r="347" spans="3:244" x14ac:dyDescent="0.25"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110"/>
      <c r="U347" s="110"/>
      <c r="V347" s="61"/>
      <c r="W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2"/>
      <c r="CP347" s="172"/>
      <c r="CQ347" s="172"/>
      <c r="CR347" s="172"/>
      <c r="CS347" s="172"/>
      <c r="CT347" s="172"/>
      <c r="CU347" s="172"/>
      <c r="CV347" s="172"/>
      <c r="CW347" s="172"/>
      <c r="CX347" s="172"/>
      <c r="CY347" s="172"/>
      <c r="CZ347" s="172"/>
      <c r="DA347" s="172"/>
      <c r="DB347" s="172"/>
      <c r="DC347" s="172"/>
      <c r="DD347" s="172"/>
      <c r="DE347" s="172"/>
      <c r="DF347" s="172"/>
      <c r="DG347" s="172"/>
      <c r="DH347" s="172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1"/>
      <c r="IH347" s="61"/>
      <c r="II347" s="61"/>
      <c r="IJ347" s="61"/>
    </row>
    <row r="348" spans="3:244" x14ac:dyDescent="0.25"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110"/>
      <c r="U348" s="110"/>
      <c r="V348" s="61"/>
      <c r="W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2"/>
      <c r="CP348" s="172"/>
      <c r="CQ348" s="172"/>
      <c r="CR348" s="172"/>
      <c r="CS348" s="172"/>
      <c r="CT348" s="172"/>
      <c r="CU348" s="172"/>
      <c r="CV348" s="172"/>
      <c r="CW348" s="172"/>
      <c r="CX348" s="172"/>
      <c r="CY348" s="172"/>
      <c r="CZ348" s="172"/>
      <c r="DA348" s="172"/>
      <c r="DB348" s="172"/>
      <c r="DC348" s="172"/>
      <c r="DD348" s="172"/>
      <c r="DE348" s="172"/>
      <c r="DF348" s="172"/>
      <c r="DG348" s="172"/>
      <c r="DH348" s="172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1"/>
      <c r="IH348" s="61"/>
      <c r="II348" s="61"/>
      <c r="IJ348" s="61"/>
    </row>
    <row r="349" spans="3:244" x14ac:dyDescent="0.25"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110"/>
      <c r="U349" s="110"/>
      <c r="V349" s="61"/>
      <c r="W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2"/>
      <c r="CP349" s="172"/>
      <c r="CQ349" s="172"/>
      <c r="CR349" s="172"/>
      <c r="CS349" s="172"/>
      <c r="CT349" s="172"/>
      <c r="CU349" s="172"/>
      <c r="CV349" s="172"/>
      <c r="CW349" s="172"/>
      <c r="CX349" s="172"/>
      <c r="CY349" s="172"/>
      <c r="CZ349" s="172"/>
      <c r="DA349" s="172"/>
      <c r="DB349" s="172"/>
      <c r="DC349" s="172"/>
      <c r="DD349" s="172"/>
      <c r="DE349" s="172"/>
      <c r="DF349" s="172"/>
      <c r="DG349" s="172"/>
      <c r="DH349" s="172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1"/>
      <c r="IH349" s="61"/>
      <c r="II349" s="61"/>
      <c r="IJ349" s="61"/>
    </row>
    <row r="350" spans="3:244" x14ac:dyDescent="0.25"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110"/>
      <c r="U350" s="110"/>
      <c r="V350" s="61"/>
      <c r="W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2"/>
      <c r="CP350" s="172"/>
      <c r="CQ350" s="172"/>
      <c r="CR350" s="172"/>
      <c r="CS350" s="172"/>
      <c r="CT350" s="172"/>
      <c r="CU350" s="172"/>
      <c r="CV350" s="172"/>
      <c r="CW350" s="172"/>
      <c r="CX350" s="172"/>
      <c r="CY350" s="172"/>
      <c r="CZ350" s="172"/>
      <c r="DA350" s="172"/>
      <c r="DB350" s="172"/>
      <c r="DC350" s="172"/>
      <c r="DD350" s="172"/>
      <c r="DE350" s="172"/>
      <c r="DF350" s="172"/>
      <c r="DG350" s="172"/>
      <c r="DH350" s="172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1"/>
      <c r="IH350" s="61"/>
      <c r="II350" s="61"/>
      <c r="IJ350" s="61"/>
    </row>
    <row r="351" spans="3:244" x14ac:dyDescent="0.25"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110"/>
      <c r="U351" s="110"/>
      <c r="V351" s="61"/>
      <c r="W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2"/>
      <c r="CP351" s="172"/>
      <c r="CQ351" s="172"/>
      <c r="CR351" s="172"/>
      <c r="CS351" s="172"/>
      <c r="CT351" s="172"/>
      <c r="CU351" s="172"/>
      <c r="CV351" s="172"/>
      <c r="CW351" s="172"/>
      <c r="CX351" s="172"/>
      <c r="CY351" s="172"/>
      <c r="CZ351" s="172"/>
      <c r="DA351" s="172"/>
      <c r="DB351" s="172"/>
      <c r="DC351" s="172"/>
      <c r="DD351" s="172"/>
      <c r="DE351" s="172"/>
      <c r="DF351" s="172"/>
      <c r="DG351" s="172"/>
      <c r="DH351" s="172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1"/>
      <c r="IH351" s="61"/>
      <c r="II351" s="61"/>
      <c r="IJ351" s="61"/>
    </row>
    <row r="352" spans="3:244" x14ac:dyDescent="0.25"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110"/>
      <c r="U352" s="110"/>
      <c r="V352" s="61"/>
      <c r="W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2"/>
      <c r="CP352" s="172"/>
      <c r="CQ352" s="172"/>
      <c r="CR352" s="172"/>
      <c r="CS352" s="172"/>
      <c r="CT352" s="172"/>
      <c r="CU352" s="172"/>
      <c r="CV352" s="172"/>
      <c r="CW352" s="172"/>
      <c r="CX352" s="172"/>
      <c r="CY352" s="172"/>
      <c r="CZ352" s="172"/>
      <c r="DA352" s="172"/>
      <c r="DB352" s="172"/>
      <c r="DC352" s="172"/>
      <c r="DD352" s="172"/>
      <c r="DE352" s="172"/>
      <c r="DF352" s="172"/>
      <c r="DG352" s="172"/>
      <c r="DH352" s="172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1"/>
      <c r="IH352" s="61"/>
      <c r="II352" s="61"/>
      <c r="IJ352" s="61"/>
    </row>
    <row r="353" spans="3:244" x14ac:dyDescent="0.25"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110"/>
      <c r="U353" s="110"/>
      <c r="V353" s="61"/>
      <c r="W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2"/>
      <c r="CP353" s="172"/>
      <c r="CQ353" s="172"/>
      <c r="CR353" s="172"/>
      <c r="CS353" s="172"/>
      <c r="CT353" s="172"/>
      <c r="CU353" s="172"/>
      <c r="CV353" s="172"/>
      <c r="CW353" s="172"/>
      <c r="CX353" s="172"/>
      <c r="CY353" s="172"/>
      <c r="CZ353" s="172"/>
      <c r="DA353" s="172"/>
      <c r="DB353" s="172"/>
      <c r="DC353" s="172"/>
      <c r="DD353" s="172"/>
      <c r="DE353" s="172"/>
      <c r="DF353" s="172"/>
      <c r="DG353" s="172"/>
      <c r="DH353" s="172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1"/>
      <c r="IH353" s="61"/>
      <c r="II353" s="61"/>
      <c r="IJ353" s="61"/>
    </row>
    <row r="354" spans="3:244" x14ac:dyDescent="0.25"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110"/>
      <c r="U354" s="110"/>
      <c r="V354" s="61"/>
      <c r="W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2"/>
      <c r="CP354" s="172"/>
      <c r="CQ354" s="172"/>
      <c r="CR354" s="172"/>
      <c r="CS354" s="172"/>
      <c r="CT354" s="172"/>
      <c r="CU354" s="172"/>
      <c r="CV354" s="172"/>
      <c r="CW354" s="172"/>
      <c r="CX354" s="172"/>
      <c r="CY354" s="172"/>
      <c r="CZ354" s="172"/>
      <c r="DA354" s="172"/>
      <c r="DB354" s="172"/>
      <c r="DC354" s="172"/>
      <c r="DD354" s="172"/>
      <c r="DE354" s="172"/>
      <c r="DF354" s="172"/>
      <c r="DG354" s="172"/>
      <c r="DH354" s="172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1"/>
      <c r="IH354" s="61"/>
      <c r="II354" s="61"/>
      <c r="IJ354" s="61"/>
    </row>
    <row r="355" spans="3:244" x14ac:dyDescent="0.25"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110"/>
      <c r="U355" s="110"/>
      <c r="V355" s="61"/>
      <c r="W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172"/>
      <c r="CB355" s="172"/>
      <c r="CC355" s="172"/>
      <c r="CD355" s="172"/>
      <c r="CE355" s="172"/>
      <c r="CF355" s="172"/>
      <c r="CG355" s="172"/>
      <c r="CH355" s="172"/>
      <c r="CI355" s="172"/>
      <c r="CJ355" s="172"/>
      <c r="CK355" s="172"/>
      <c r="CL355" s="172"/>
      <c r="CM355" s="172"/>
      <c r="CN355" s="172"/>
      <c r="CO355" s="172"/>
      <c r="CP355" s="172"/>
      <c r="CQ355" s="172"/>
      <c r="CR355" s="172"/>
      <c r="CS355" s="172"/>
      <c r="CT355" s="172"/>
      <c r="CU355" s="172"/>
      <c r="CV355" s="172"/>
      <c r="CW355" s="172"/>
      <c r="CX355" s="172"/>
      <c r="CY355" s="172"/>
      <c r="CZ355" s="172"/>
      <c r="DA355" s="172"/>
      <c r="DB355" s="172"/>
      <c r="DC355" s="172"/>
      <c r="DD355" s="172"/>
      <c r="DE355" s="172"/>
      <c r="DF355" s="172"/>
      <c r="DG355" s="172"/>
      <c r="DH355" s="172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1"/>
      <c r="IH355" s="61"/>
      <c r="II355" s="61"/>
      <c r="IJ355" s="61"/>
    </row>
    <row r="356" spans="3:244" x14ac:dyDescent="0.25"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110"/>
      <c r="U356" s="110"/>
      <c r="V356" s="61"/>
      <c r="W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172"/>
      <c r="CB356" s="172"/>
      <c r="CC356" s="172"/>
      <c r="CD356" s="172"/>
      <c r="CE356" s="172"/>
      <c r="CF356" s="172"/>
      <c r="CG356" s="172"/>
      <c r="CH356" s="172"/>
      <c r="CI356" s="172"/>
      <c r="CJ356" s="172"/>
      <c r="CK356" s="172"/>
      <c r="CL356" s="172"/>
      <c r="CM356" s="172"/>
      <c r="CN356" s="172"/>
      <c r="CO356" s="172"/>
      <c r="CP356" s="172"/>
      <c r="CQ356" s="172"/>
      <c r="CR356" s="172"/>
      <c r="CS356" s="172"/>
      <c r="CT356" s="172"/>
      <c r="CU356" s="172"/>
      <c r="CV356" s="172"/>
      <c r="CW356" s="172"/>
      <c r="CX356" s="172"/>
      <c r="CY356" s="172"/>
      <c r="CZ356" s="172"/>
      <c r="DA356" s="172"/>
      <c r="DB356" s="172"/>
      <c r="DC356" s="172"/>
      <c r="DD356" s="172"/>
      <c r="DE356" s="172"/>
      <c r="DF356" s="172"/>
      <c r="DG356" s="172"/>
      <c r="DH356" s="172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1"/>
      <c r="IH356" s="61"/>
      <c r="II356" s="61"/>
      <c r="IJ356" s="61"/>
    </row>
    <row r="357" spans="3:244" x14ac:dyDescent="0.25"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110"/>
      <c r="U357" s="110"/>
      <c r="V357" s="61"/>
      <c r="W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172"/>
      <c r="CB357" s="172"/>
      <c r="CC357" s="172"/>
      <c r="CD357" s="172"/>
      <c r="CE357" s="172"/>
      <c r="CF357" s="172"/>
      <c r="CG357" s="172"/>
      <c r="CH357" s="172"/>
      <c r="CI357" s="172"/>
      <c r="CJ357" s="172"/>
      <c r="CK357" s="172"/>
      <c r="CL357" s="172"/>
      <c r="CM357" s="172"/>
      <c r="CN357" s="172"/>
      <c r="CO357" s="172"/>
      <c r="CP357" s="172"/>
      <c r="CQ357" s="172"/>
      <c r="CR357" s="172"/>
      <c r="CS357" s="172"/>
      <c r="CT357" s="172"/>
      <c r="CU357" s="172"/>
      <c r="CV357" s="172"/>
      <c r="CW357" s="172"/>
      <c r="CX357" s="172"/>
      <c r="CY357" s="172"/>
      <c r="CZ357" s="172"/>
      <c r="DA357" s="172"/>
      <c r="DB357" s="172"/>
      <c r="DC357" s="172"/>
      <c r="DD357" s="172"/>
      <c r="DE357" s="172"/>
      <c r="DF357" s="172"/>
      <c r="DG357" s="172"/>
      <c r="DH357" s="172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1"/>
      <c r="IH357" s="61"/>
      <c r="II357" s="61"/>
      <c r="IJ357" s="61"/>
    </row>
    <row r="358" spans="3:244" x14ac:dyDescent="0.25"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110"/>
      <c r="U358" s="110"/>
      <c r="V358" s="61"/>
      <c r="W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172"/>
      <c r="CB358" s="172"/>
      <c r="CC358" s="172"/>
      <c r="CD358" s="172"/>
      <c r="CE358" s="172"/>
      <c r="CF358" s="172"/>
      <c r="CG358" s="172"/>
      <c r="CH358" s="172"/>
      <c r="CI358" s="172"/>
      <c r="CJ358" s="172"/>
      <c r="CK358" s="172"/>
      <c r="CL358" s="172"/>
      <c r="CM358" s="172"/>
      <c r="CN358" s="172"/>
      <c r="CO358" s="172"/>
      <c r="CP358" s="172"/>
      <c r="CQ358" s="172"/>
      <c r="CR358" s="172"/>
      <c r="CS358" s="172"/>
      <c r="CT358" s="172"/>
      <c r="CU358" s="172"/>
      <c r="CV358" s="172"/>
      <c r="CW358" s="172"/>
      <c r="CX358" s="172"/>
      <c r="CY358" s="172"/>
      <c r="CZ358" s="172"/>
      <c r="DA358" s="172"/>
      <c r="DB358" s="172"/>
      <c r="DC358" s="172"/>
      <c r="DD358" s="172"/>
      <c r="DE358" s="172"/>
      <c r="DF358" s="172"/>
      <c r="DG358" s="172"/>
      <c r="DH358" s="172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1"/>
      <c r="IH358" s="61"/>
      <c r="II358" s="61"/>
      <c r="IJ358" s="61"/>
    </row>
    <row r="359" spans="3:244" x14ac:dyDescent="0.25"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110"/>
      <c r="U359" s="110"/>
      <c r="V359" s="61"/>
      <c r="W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172"/>
      <c r="CB359" s="172"/>
      <c r="CC359" s="172"/>
      <c r="CD359" s="172"/>
      <c r="CE359" s="172"/>
      <c r="CF359" s="172"/>
      <c r="CG359" s="172"/>
      <c r="CH359" s="172"/>
      <c r="CI359" s="172"/>
      <c r="CJ359" s="172"/>
      <c r="CK359" s="172"/>
      <c r="CL359" s="172"/>
      <c r="CM359" s="172"/>
      <c r="CN359" s="172"/>
      <c r="CO359" s="172"/>
      <c r="CP359" s="172"/>
      <c r="CQ359" s="172"/>
      <c r="CR359" s="172"/>
      <c r="CS359" s="172"/>
      <c r="CT359" s="172"/>
      <c r="CU359" s="172"/>
      <c r="CV359" s="172"/>
      <c r="CW359" s="172"/>
      <c r="CX359" s="172"/>
      <c r="CY359" s="172"/>
      <c r="CZ359" s="172"/>
      <c r="DA359" s="172"/>
      <c r="DB359" s="172"/>
      <c r="DC359" s="172"/>
      <c r="DD359" s="172"/>
      <c r="DE359" s="172"/>
      <c r="DF359" s="172"/>
      <c r="DG359" s="172"/>
      <c r="DH359" s="172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1"/>
      <c r="IH359" s="61"/>
      <c r="II359" s="61"/>
      <c r="IJ359" s="61"/>
    </row>
    <row r="360" spans="3:244" x14ac:dyDescent="0.25"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110"/>
      <c r="U360" s="110"/>
      <c r="V360" s="61"/>
      <c r="W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  <c r="CM360" s="172"/>
      <c r="CN360" s="172"/>
      <c r="CO360" s="172"/>
      <c r="CP360" s="172"/>
      <c r="CQ360" s="172"/>
      <c r="CR360" s="172"/>
      <c r="CS360" s="172"/>
      <c r="CT360" s="172"/>
      <c r="CU360" s="172"/>
      <c r="CV360" s="172"/>
      <c r="CW360" s="172"/>
      <c r="CX360" s="172"/>
      <c r="CY360" s="172"/>
      <c r="CZ360" s="172"/>
      <c r="DA360" s="172"/>
      <c r="DB360" s="172"/>
      <c r="DC360" s="172"/>
      <c r="DD360" s="172"/>
      <c r="DE360" s="172"/>
      <c r="DF360" s="172"/>
      <c r="DG360" s="172"/>
      <c r="DH360" s="172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1"/>
      <c r="IH360" s="61"/>
      <c r="II360" s="61"/>
      <c r="IJ360" s="61"/>
    </row>
    <row r="361" spans="3:244" x14ac:dyDescent="0.25"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110"/>
      <c r="U361" s="110"/>
      <c r="V361" s="61"/>
      <c r="W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172"/>
      <c r="CB361" s="172"/>
      <c r="CC361" s="172"/>
      <c r="CD361" s="172"/>
      <c r="CE361" s="172"/>
      <c r="CF361" s="172"/>
      <c r="CG361" s="172"/>
      <c r="CH361" s="172"/>
      <c r="CI361" s="172"/>
      <c r="CJ361" s="172"/>
      <c r="CK361" s="172"/>
      <c r="CL361" s="172"/>
      <c r="CM361" s="172"/>
      <c r="CN361" s="172"/>
      <c r="CO361" s="172"/>
      <c r="CP361" s="172"/>
      <c r="CQ361" s="172"/>
      <c r="CR361" s="172"/>
      <c r="CS361" s="172"/>
      <c r="CT361" s="172"/>
      <c r="CU361" s="172"/>
      <c r="CV361" s="172"/>
      <c r="CW361" s="172"/>
      <c r="CX361" s="172"/>
      <c r="CY361" s="172"/>
      <c r="CZ361" s="172"/>
      <c r="DA361" s="172"/>
      <c r="DB361" s="172"/>
      <c r="DC361" s="172"/>
      <c r="DD361" s="172"/>
      <c r="DE361" s="172"/>
      <c r="DF361" s="172"/>
      <c r="DG361" s="172"/>
      <c r="DH361" s="172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1"/>
      <c r="IH361" s="61"/>
      <c r="II361" s="61"/>
      <c r="IJ361" s="61"/>
    </row>
    <row r="362" spans="3:244" x14ac:dyDescent="0.25"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110"/>
      <c r="U362" s="110"/>
      <c r="V362" s="61"/>
      <c r="W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172"/>
      <c r="CB362" s="172"/>
      <c r="CC362" s="172"/>
      <c r="CD362" s="172"/>
      <c r="CE362" s="172"/>
      <c r="CF362" s="172"/>
      <c r="CG362" s="172"/>
      <c r="CH362" s="172"/>
      <c r="CI362" s="172"/>
      <c r="CJ362" s="172"/>
      <c r="CK362" s="172"/>
      <c r="CL362" s="172"/>
      <c r="CM362" s="172"/>
      <c r="CN362" s="172"/>
      <c r="CO362" s="172"/>
      <c r="CP362" s="172"/>
      <c r="CQ362" s="172"/>
      <c r="CR362" s="172"/>
      <c r="CS362" s="172"/>
      <c r="CT362" s="172"/>
      <c r="CU362" s="172"/>
      <c r="CV362" s="172"/>
      <c r="CW362" s="172"/>
      <c r="CX362" s="172"/>
      <c r="CY362" s="172"/>
      <c r="CZ362" s="172"/>
      <c r="DA362" s="172"/>
      <c r="DB362" s="172"/>
      <c r="DC362" s="172"/>
      <c r="DD362" s="172"/>
      <c r="DE362" s="172"/>
      <c r="DF362" s="172"/>
      <c r="DG362" s="172"/>
      <c r="DH362" s="172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1"/>
      <c r="IH362" s="61"/>
      <c r="II362" s="61"/>
      <c r="IJ362" s="61"/>
    </row>
    <row r="363" spans="3:244" x14ac:dyDescent="0.25"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110"/>
      <c r="U363" s="110"/>
      <c r="V363" s="61"/>
      <c r="W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172"/>
      <c r="CB363" s="172"/>
      <c r="CC363" s="172"/>
      <c r="CD363" s="172"/>
      <c r="CE363" s="172"/>
      <c r="CF363" s="172"/>
      <c r="CG363" s="172"/>
      <c r="CH363" s="172"/>
      <c r="CI363" s="172"/>
      <c r="CJ363" s="172"/>
      <c r="CK363" s="172"/>
      <c r="CL363" s="172"/>
      <c r="CM363" s="172"/>
      <c r="CN363" s="172"/>
      <c r="CO363" s="172"/>
      <c r="CP363" s="172"/>
      <c r="CQ363" s="172"/>
      <c r="CR363" s="172"/>
      <c r="CS363" s="172"/>
      <c r="CT363" s="172"/>
      <c r="CU363" s="172"/>
      <c r="CV363" s="172"/>
      <c r="CW363" s="172"/>
      <c r="CX363" s="172"/>
      <c r="CY363" s="172"/>
      <c r="CZ363" s="172"/>
      <c r="DA363" s="172"/>
      <c r="DB363" s="172"/>
      <c r="DC363" s="172"/>
      <c r="DD363" s="172"/>
      <c r="DE363" s="172"/>
      <c r="DF363" s="172"/>
      <c r="DG363" s="172"/>
      <c r="DH363" s="172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1"/>
      <c r="IH363" s="61"/>
      <c r="II363" s="61"/>
      <c r="IJ363" s="61"/>
    </row>
    <row r="364" spans="3:244" x14ac:dyDescent="0.25"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110"/>
      <c r="U364" s="110"/>
      <c r="V364" s="61"/>
      <c r="W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172"/>
      <c r="CB364" s="172"/>
      <c r="CC364" s="172"/>
      <c r="CD364" s="172"/>
      <c r="CE364" s="172"/>
      <c r="CF364" s="172"/>
      <c r="CG364" s="172"/>
      <c r="CH364" s="172"/>
      <c r="CI364" s="172"/>
      <c r="CJ364" s="172"/>
      <c r="CK364" s="172"/>
      <c r="CL364" s="172"/>
      <c r="CM364" s="172"/>
      <c r="CN364" s="172"/>
      <c r="CO364" s="172"/>
      <c r="CP364" s="172"/>
      <c r="CQ364" s="172"/>
      <c r="CR364" s="172"/>
      <c r="CS364" s="172"/>
      <c r="CT364" s="172"/>
      <c r="CU364" s="172"/>
      <c r="CV364" s="172"/>
      <c r="CW364" s="172"/>
      <c r="CX364" s="172"/>
      <c r="CY364" s="172"/>
      <c r="CZ364" s="172"/>
      <c r="DA364" s="172"/>
      <c r="DB364" s="172"/>
      <c r="DC364" s="172"/>
      <c r="DD364" s="172"/>
      <c r="DE364" s="172"/>
      <c r="DF364" s="172"/>
      <c r="DG364" s="172"/>
      <c r="DH364" s="172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1"/>
      <c r="IH364" s="61"/>
      <c r="II364" s="61"/>
      <c r="IJ364" s="61"/>
    </row>
    <row r="365" spans="3:244" x14ac:dyDescent="0.25"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110"/>
      <c r="U365" s="110"/>
      <c r="V365" s="61"/>
      <c r="W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172"/>
      <c r="CB365" s="172"/>
      <c r="CC365" s="172"/>
      <c r="CD365" s="172"/>
      <c r="CE365" s="172"/>
      <c r="CF365" s="172"/>
      <c r="CG365" s="172"/>
      <c r="CH365" s="172"/>
      <c r="CI365" s="172"/>
      <c r="CJ365" s="172"/>
      <c r="CK365" s="172"/>
      <c r="CL365" s="172"/>
      <c r="CM365" s="172"/>
      <c r="CN365" s="172"/>
      <c r="CO365" s="172"/>
      <c r="CP365" s="172"/>
      <c r="CQ365" s="172"/>
      <c r="CR365" s="172"/>
      <c r="CS365" s="172"/>
      <c r="CT365" s="172"/>
      <c r="CU365" s="172"/>
      <c r="CV365" s="172"/>
      <c r="CW365" s="172"/>
      <c r="CX365" s="172"/>
      <c r="CY365" s="172"/>
      <c r="CZ365" s="172"/>
      <c r="DA365" s="172"/>
      <c r="DB365" s="172"/>
      <c r="DC365" s="172"/>
      <c r="DD365" s="172"/>
      <c r="DE365" s="172"/>
      <c r="DF365" s="172"/>
      <c r="DG365" s="172"/>
      <c r="DH365" s="172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1"/>
      <c r="IH365" s="61"/>
      <c r="II365" s="61"/>
      <c r="IJ365" s="61"/>
    </row>
    <row r="366" spans="3:244" x14ac:dyDescent="0.25"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110"/>
      <c r="U366" s="110"/>
      <c r="V366" s="61"/>
      <c r="W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172"/>
      <c r="CB366" s="172"/>
      <c r="CC366" s="172"/>
      <c r="CD366" s="172"/>
      <c r="CE366" s="172"/>
      <c r="CF366" s="172"/>
      <c r="CG366" s="172"/>
      <c r="CH366" s="172"/>
      <c r="CI366" s="172"/>
      <c r="CJ366" s="172"/>
      <c r="CK366" s="172"/>
      <c r="CL366" s="172"/>
      <c r="CM366" s="172"/>
      <c r="CN366" s="172"/>
      <c r="CO366" s="172"/>
      <c r="CP366" s="172"/>
      <c r="CQ366" s="172"/>
      <c r="CR366" s="172"/>
      <c r="CS366" s="172"/>
      <c r="CT366" s="172"/>
      <c r="CU366" s="172"/>
      <c r="CV366" s="172"/>
      <c r="CW366" s="172"/>
      <c r="CX366" s="172"/>
      <c r="CY366" s="172"/>
      <c r="CZ366" s="172"/>
      <c r="DA366" s="172"/>
      <c r="DB366" s="172"/>
      <c r="DC366" s="172"/>
      <c r="DD366" s="172"/>
      <c r="DE366" s="172"/>
      <c r="DF366" s="172"/>
      <c r="DG366" s="172"/>
      <c r="DH366" s="172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1"/>
      <c r="IH366" s="61"/>
      <c r="II366" s="61"/>
      <c r="IJ366" s="61"/>
    </row>
    <row r="367" spans="3:244" x14ac:dyDescent="0.25"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110"/>
      <c r="U367" s="110"/>
      <c r="V367" s="61"/>
      <c r="W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172"/>
      <c r="CB367" s="172"/>
      <c r="CC367" s="172"/>
      <c r="CD367" s="172"/>
      <c r="CE367" s="172"/>
      <c r="CF367" s="172"/>
      <c r="CG367" s="172"/>
      <c r="CH367" s="172"/>
      <c r="CI367" s="172"/>
      <c r="CJ367" s="172"/>
      <c r="CK367" s="172"/>
      <c r="CL367" s="172"/>
      <c r="CM367" s="172"/>
      <c r="CN367" s="172"/>
      <c r="CO367" s="172"/>
      <c r="CP367" s="172"/>
      <c r="CQ367" s="172"/>
      <c r="CR367" s="172"/>
      <c r="CS367" s="172"/>
      <c r="CT367" s="172"/>
      <c r="CU367" s="172"/>
      <c r="CV367" s="172"/>
      <c r="CW367" s="172"/>
      <c r="CX367" s="172"/>
      <c r="CY367" s="172"/>
      <c r="CZ367" s="172"/>
      <c r="DA367" s="172"/>
      <c r="DB367" s="172"/>
      <c r="DC367" s="172"/>
      <c r="DD367" s="172"/>
      <c r="DE367" s="172"/>
      <c r="DF367" s="172"/>
      <c r="DG367" s="172"/>
      <c r="DH367" s="172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1"/>
      <c r="IH367" s="61"/>
      <c r="II367" s="61"/>
      <c r="IJ367" s="61"/>
    </row>
    <row r="368" spans="3:244" x14ac:dyDescent="0.25"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110"/>
      <c r="U368" s="110"/>
      <c r="V368" s="61"/>
      <c r="W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172"/>
      <c r="CB368" s="172"/>
      <c r="CC368" s="172"/>
      <c r="CD368" s="172"/>
      <c r="CE368" s="172"/>
      <c r="CF368" s="172"/>
      <c r="CG368" s="172"/>
      <c r="CH368" s="172"/>
      <c r="CI368" s="172"/>
      <c r="CJ368" s="172"/>
      <c r="CK368" s="172"/>
      <c r="CL368" s="172"/>
      <c r="CM368" s="172"/>
      <c r="CN368" s="172"/>
      <c r="CO368" s="172"/>
      <c r="CP368" s="172"/>
      <c r="CQ368" s="172"/>
      <c r="CR368" s="172"/>
      <c r="CS368" s="172"/>
      <c r="CT368" s="172"/>
      <c r="CU368" s="172"/>
      <c r="CV368" s="172"/>
      <c r="CW368" s="172"/>
      <c r="CX368" s="172"/>
      <c r="CY368" s="172"/>
      <c r="CZ368" s="172"/>
      <c r="DA368" s="172"/>
      <c r="DB368" s="172"/>
      <c r="DC368" s="172"/>
      <c r="DD368" s="172"/>
      <c r="DE368" s="172"/>
      <c r="DF368" s="172"/>
      <c r="DG368" s="172"/>
      <c r="DH368" s="172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1"/>
      <c r="IH368" s="61"/>
      <c r="II368" s="61"/>
      <c r="IJ368" s="61"/>
    </row>
    <row r="369" spans="3:244" x14ac:dyDescent="0.25"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110"/>
      <c r="U369" s="110"/>
      <c r="V369" s="61"/>
      <c r="W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172"/>
      <c r="CB369" s="172"/>
      <c r="CC369" s="172"/>
      <c r="CD369" s="172"/>
      <c r="CE369" s="172"/>
      <c r="CF369" s="172"/>
      <c r="CG369" s="172"/>
      <c r="CH369" s="172"/>
      <c r="CI369" s="172"/>
      <c r="CJ369" s="172"/>
      <c r="CK369" s="172"/>
      <c r="CL369" s="172"/>
      <c r="CM369" s="172"/>
      <c r="CN369" s="172"/>
      <c r="CO369" s="172"/>
      <c r="CP369" s="172"/>
      <c r="CQ369" s="172"/>
      <c r="CR369" s="172"/>
      <c r="CS369" s="172"/>
      <c r="CT369" s="172"/>
      <c r="CU369" s="172"/>
      <c r="CV369" s="172"/>
      <c r="CW369" s="172"/>
      <c r="CX369" s="172"/>
      <c r="CY369" s="172"/>
      <c r="CZ369" s="172"/>
      <c r="DA369" s="172"/>
      <c r="DB369" s="172"/>
      <c r="DC369" s="172"/>
      <c r="DD369" s="172"/>
      <c r="DE369" s="172"/>
      <c r="DF369" s="172"/>
      <c r="DG369" s="172"/>
      <c r="DH369" s="172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1"/>
      <c r="IH369" s="61"/>
      <c r="II369" s="61"/>
      <c r="IJ369" s="61"/>
    </row>
    <row r="370" spans="3:244" x14ac:dyDescent="0.25"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110"/>
      <c r="U370" s="110"/>
      <c r="V370" s="61"/>
      <c r="W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172"/>
      <c r="CB370" s="172"/>
      <c r="CC370" s="172"/>
      <c r="CD370" s="172"/>
      <c r="CE370" s="172"/>
      <c r="CF370" s="172"/>
      <c r="CG370" s="172"/>
      <c r="CH370" s="172"/>
      <c r="CI370" s="172"/>
      <c r="CJ370" s="172"/>
      <c r="CK370" s="172"/>
      <c r="CL370" s="172"/>
      <c r="CM370" s="172"/>
      <c r="CN370" s="172"/>
      <c r="CO370" s="172"/>
      <c r="CP370" s="172"/>
      <c r="CQ370" s="172"/>
      <c r="CR370" s="172"/>
      <c r="CS370" s="172"/>
      <c r="CT370" s="172"/>
      <c r="CU370" s="172"/>
      <c r="CV370" s="172"/>
      <c r="CW370" s="172"/>
      <c r="CX370" s="172"/>
      <c r="CY370" s="172"/>
      <c r="CZ370" s="172"/>
      <c r="DA370" s="172"/>
      <c r="DB370" s="172"/>
      <c r="DC370" s="172"/>
      <c r="DD370" s="172"/>
      <c r="DE370" s="172"/>
      <c r="DF370" s="172"/>
      <c r="DG370" s="172"/>
      <c r="DH370" s="172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1"/>
      <c r="IH370" s="61"/>
      <c r="II370" s="61"/>
      <c r="IJ370" s="61"/>
    </row>
    <row r="371" spans="3:244" x14ac:dyDescent="0.25"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110"/>
      <c r="U371" s="110"/>
      <c r="V371" s="61"/>
      <c r="W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2"/>
      <c r="CP371" s="172"/>
      <c r="CQ371" s="172"/>
      <c r="CR371" s="172"/>
      <c r="CS371" s="172"/>
      <c r="CT371" s="172"/>
      <c r="CU371" s="172"/>
      <c r="CV371" s="172"/>
      <c r="CW371" s="172"/>
      <c r="CX371" s="172"/>
      <c r="CY371" s="172"/>
      <c r="CZ371" s="172"/>
      <c r="DA371" s="172"/>
      <c r="DB371" s="172"/>
      <c r="DC371" s="172"/>
      <c r="DD371" s="172"/>
      <c r="DE371" s="172"/>
      <c r="DF371" s="172"/>
      <c r="DG371" s="172"/>
      <c r="DH371" s="172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1"/>
      <c r="IH371" s="61"/>
      <c r="II371" s="61"/>
      <c r="IJ371" s="61"/>
    </row>
    <row r="372" spans="3:244" x14ac:dyDescent="0.25"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110"/>
      <c r="U372" s="110"/>
      <c r="V372" s="61"/>
      <c r="W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2"/>
      <c r="CP372" s="172"/>
      <c r="CQ372" s="172"/>
      <c r="CR372" s="172"/>
      <c r="CS372" s="172"/>
      <c r="CT372" s="172"/>
      <c r="CU372" s="172"/>
      <c r="CV372" s="172"/>
      <c r="CW372" s="172"/>
      <c r="CX372" s="172"/>
      <c r="CY372" s="172"/>
      <c r="CZ372" s="172"/>
      <c r="DA372" s="172"/>
      <c r="DB372" s="172"/>
      <c r="DC372" s="172"/>
      <c r="DD372" s="172"/>
      <c r="DE372" s="172"/>
      <c r="DF372" s="172"/>
      <c r="DG372" s="172"/>
      <c r="DH372" s="172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1"/>
      <c r="IH372" s="61"/>
      <c r="II372" s="61"/>
      <c r="IJ372" s="61"/>
    </row>
    <row r="373" spans="3:244" x14ac:dyDescent="0.25"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110"/>
      <c r="U373" s="110"/>
      <c r="V373" s="61"/>
      <c r="W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  <c r="CP373" s="172"/>
      <c r="CQ373" s="172"/>
      <c r="CR373" s="172"/>
      <c r="CS373" s="172"/>
      <c r="CT373" s="172"/>
      <c r="CU373" s="172"/>
      <c r="CV373" s="172"/>
      <c r="CW373" s="172"/>
      <c r="CX373" s="172"/>
      <c r="CY373" s="172"/>
      <c r="CZ373" s="172"/>
      <c r="DA373" s="172"/>
      <c r="DB373" s="172"/>
      <c r="DC373" s="172"/>
      <c r="DD373" s="172"/>
      <c r="DE373" s="172"/>
      <c r="DF373" s="172"/>
      <c r="DG373" s="172"/>
      <c r="DH373" s="172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1"/>
      <c r="IH373" s="61"/>
      <c r="II373" s="61"/>
      <c r="IJ373" s="61"/>
    </row>
    <row r="374" spans="3:244" x14ac:dyDescent="0.25"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110"/>
      <c r="U374" s="110"/>
      <c r="V374" s="61"/>
      <c r="W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2"/>
      <c r="CP374" s="172"/>
      <c r="CQ374" s="172"/>
      <c r="CR374" s="172"/>
      <c r="CS374" s="172"/>
      <c r="CT374" s="172"/>
      <c r="CU374" s="172"/>
      <c r="CV374" s="172"/>
      <c r="CW374" s="172"/>
      <c r="CX374" s="172"/>
      <c r="CY374" s="172"/>
      <c r="CZ374" s="172"/>
      <c r="DA374" s="172"/>
      <c r="DB374" s="172"/>
      <c r="DC374" s="172"/>
      <c r="DD374" s="172"/>
      <c r="DE374" s="172"/>
      <c r="DF374" s="172"/>
      <c r="DG374" s="172"/>
      <c r="DH374" s="172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1"/>
      <c r="IH374" s="61"/>
      <c r="II374" s="61"/>
      <c r="IJ374" s="61"/>
    </row>
    <row r="375" spans="3:244" x14ac:dyDescent="0.25"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110"/>
      <c r="U375" s="110"/>
      <c r="V375" s="61"/>
      <c r="W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2"/>
      <c r="CP375" s="172"/>
      <c r="CQ375" s="172"/>
      <c r="CR375" s="172"/>
      <c r="CS375" s="172"/>
      <c r="CT375" s="172"/>
      <c r="CU375" s="172"/>
      <c r="CV375" s="172"/>
      <c r="CW375" s="172"/>
      <c r="CX375" s="172"/>
      <c r="CY375" s="172"/>
      <c r="CZ375" s="172"/>
      <c r="DA375" s="172"/>
      <c r="DB375" s="172"/>
      <c r="DC375" s="172"/>
      <c r="DD375" s="172"/>
      <c r="DE375" s="172"/>
      <c r="DF375" s="172"/>
      <c r="DG375" s="172"/>
      <c r="DH375" s="172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1"/>
      <c r="IH375" s="61"/>
      <c r="II375" s="61"/>
      <c r="IJ375" s="61"/>
    </row>
    <row r="376" spans="3:244" x14ac:dyDescent="0.25"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110"/>
      <c r="U376" s="110"/>
      <c r="V376" s="61"/>
      <c r="W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172"/>
      <c r="CB376" s="172"/>
      <c r="CC376" s="172"/>
      <c r="CD376" s="172"/>
      <c r="CE376" s="172"/>
      <c r="CF376" s="172"/>
      <c r="CG376" s="172"/>
      <c r="CH376" s="172"/>
      <c r="CI376" s="172"/>
      <c r="CJ376" s="172"/>
      <c r="CK376" s="172"/>
      <c r="CL376" s="172"/>
      <c r="CM376" s="172"/>
      <c r="CN376" s="172"/>
      <c r="CO376" s="172"/>
      <c r="CP376" s="172"/>
      <c r="CQ376" s="172"/>
      <c r="CR376" s="172"/>
      <c r="CS376" s="172"/>
      <c r="CT376" s="172"/>
      <c r="CU376" s="172"/>
      <c r="CV376" s="172"/>
      <c r="CW376" s="172"/>
      <c r="CX376" s="172"/>
      <c r="CY376" s="172"/>
      <c r="CZ376" s="172"/>
      <c r="DA376" s="172"/>
      <c r="DB376" s="172"/>
      <c r="DC376" s="172"/>
      <c r="DD376" s="172"/>
      <c r="DE376" s="172"/>
      <c r="DF376" s="172"/>
      <c r="DG376" s="172"/>
      <c r="DH376" s="172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1"/>
      <c r="IH376" s="61"/>
      <c r="II376" s="61"/>
      <c r="IJ376" s="61"/>
    </row>
    <row r="377" spans="3:244" x14ac:dyDescent="0.25"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110"/>
      <c r="U377" s="110"/>
      <c r="V377" s="61"/>
      <c r="W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172"/>
      <c r="CB377" s="172"/>
      <c r="CC377" s="172"/>
      <c r="CD377" s="172"/>
      <c r="CE377" s="172"/>
      <c r="CF377" s="172"/>
      <c r="CG377" s="172"/>
      <c r="CH377" s="172"/>
      <c r="CI377" s="172"/>
      <c r="CJ377" s="172"/>
      <c r="CK377" s="172"/>
      <c r="CL377" s="172"/>
      <c r="CM377" s="172"/>
      <c r="CN377" s="172"/>
      <c r="CO377" s="172"/>
      <c r="CP377" s="172"/>
      <c r="CQ377" s="172"/>
      <c r="CR377" s="172"/>
      <c r="CS377" s="172"/>
      <c r="CT377" s="172"/>
      <c r="CU377" s="172"/>
      <c r="CV377" s="172"/>
      <c r="CW377" s="172"/>
      <c r="CX377" s="172"/>
      <c r="CY377" s="172"/>
      <c r="CZ377" s="172"/>
      <c r="DA377" s="172"/>
      <c r="DB377" s="172"/>
      <c r="DC377" s="172"/>
      <c r="DD377" s="172"/>
      <c r="DE377" s="172"/>
      <c r="DF377" s="172"/>
      <c r="DG377" s="172"/>
      <c r="DH377" s="172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1"/>
      <c r="IH377" s="61"/>
      <c r="II377" s="61"/>
      <c r="IJ377" s="61"/>
    </row>
    <row r="378" spans="3:244" x14ac:dyDescent="0.25"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110"/>
      <c r="U378" s="110"/>
      <c r="V378" s="61"/>
      <c r="W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172"/>
      <c r="CB378" s="172"/>
      <c r="CC378" s="172"/>
      <c r="CD378" s="172"/>
      <c r="CE378" s="172"/>
      <c r="CF378" s="172"/>
      <c r="CG378" s="172"/>
      <c r="CH378" s="172"/>
      <c r="CI378" s="172"/>
      <c r="CJ378" s="172"/>
      <c r="CK378" s="172"/>
      <c r="CL378" s="172"/>
      <c r="CM378" s="172"/>
      <c r="CN378" s="172"/>
      <c r="CO378" s="172"/>
      <c r="CP378" s="172"/>
      <c r="CQ378" s="172"/>
      <c r="CR378" s="172"/>
      <c r="CS378" s="172"/>
      <c r="CT378" s="172"/>
      <c r="CU378" s="172"/>
      <c r="CV378" s="172"/>
      <c r="CW378" s="172"/>
      <c r="CX378" s="172"/>
      <c r="CY378" s="172"/>
      <c r="CZ378" s="172"/>
      <c r="DA378" s="172"/>
      <c r="DB378" s="172"/>
      <c r="DC378" s="172"/>
      <c r="DD378" s="172"/>
      <c r="DE378" s="172"/>
      <c r="DF378" s="172"/>
      <c r="DG378" s="172"/>
      <c r="DH378" s="172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1"/>
      <c r="IH378" s="61"/>
      <c r="II378" s="61"/>
      <c r="IJ378" s="61"/>
    </row>
    <row r="379" spans="3:244" x14ac:dyDescent="0.25"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110"/>
      <c r="U379" s="110"/>
      <c r="V379" s="61"/>
      <c r="W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172"/>
      <c r="CB379" s="172"/>
      <c r="CC379" s="172"/>
      <c r="CD379" s="172"/>
      <c r="CE379" s="172"/>
      <c r="CF379" s="172"/>
      <c r="CG379" s="172"/>
      <c r="CH379" s="172"/>
      <c r="CI379" s="172"/>
      <c r="CJ379" s="172"/>
      <c r="CK379" s="172"/>
      <c r="CL379" s="172"/>
      <c r="CM379" s="172"/>
      <c r="CN379" s="172"/>
      <c r="CO379" s="172"/>
      <c r="CP379" s="172"/>
      <c r="CQ379" s="172"/>
      <c r="CR379" s="172"/>
      <c r="CS379" s="172"/>
      <c r="CT379" s="172"/>
      <c r="CU379" s="172"/>
      <c r="CV379" s="172"/>
      <c r="CW379" s="172"/>
      <c r="CX379" s="172"/>
      <c r="CY379" s="172"/>
      <c r="CZ379" s="172"/>
      <c r="DA379" s="172"/>
      <c r="DB379" s="172"/>
      <c r="DC379" s="172"/>
      <c r="DD379" s="172"/>
      <c r="DE379" s="172"/>
      <c r="DF379" s="172"/>
      <c r="DG379" s="172"/>
      <c r="DH379" s="172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1"/>
      <c r="IH379" s="61"/>
      <c r="II379" s="61"/>
      <c r="IJ379" s="61"/>
    </row>
    <row r="380" spans="3:244" x14ac:dyDescent="0.25"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110"/>
      <c r="U380" s="110"/>
      <c r="V380" s="61"/>
      <c r="W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172"/>
      <c r="CB380" s="172"/>
      <c r="CC380" s="172"/>
      <c r="CD380" s="172"/>
      <c r="CE380" s="172"/>
      <c r="CF380" s="172"/>
      <c r="CG380" s="172"/>
      <c r="CH380" s="172"/>
      <c r="CI380" s="172"/>
      <c r="CJ380" s="172"/>
      <c r="CK380" s="172"/>
      <c r="CL380" s="172"/>
      <c r="CM380" s="172"/>
      <c r="CN380" s="172"/>
      <c r="CO380" s="172"/>
      <c r="CP380" s="172"/>
      <c r="CQ380" s="172"/>
      <c r="CR380" s="172"/>
      <c r="CS380" s="172"/>
      <c r="CT380" s="172"/>
      <c r="CU380" s="172"/>
      <c r="CV380" s="172"/>
      <c r="CW380" s="172"/>
      <c r="CX380" s="172"/>
      <c r="CY380" s="172"/>
      <c r="CZ380" s="172"/>
      <c r="DA380" s="172"/>
      <c r="DB380" s="172"/>
      <c r="DC380" s="172"/>
      <c r="DD380" s="172"/>
      <c r="DE380" s="172"/>
      <c r="DF380" s="172"/>
      <c r="DG380" s="172"/>
      <c r="DH380" s="172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1"/>
      <c r="IH380" s="61"/>
      <c r="II380" s="61"/>
      <c r="IJ380" s="61"/>
    </row>
    <row r="381" spans="3:244" x14ac:dyDescent="0.25"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110"/>
      <c r="U381" s="110"/>
      <c r="V381" s="61"/>
      <c r="W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172"/>
      <c r="CB381" s="172"/>
      <c r="CC381" s="172"/>
      <c r="CD381" s="172"/>
      <c r="CE381" s="172"/>
      <c r="CF381" s="172"/>
      <c r="CG381" s="172"/>
      <c r="CH381" s="172"/>
      <c r="CI381" s="172"/>
      <c r="CJ381" s="172"/>
      <c r="CK381" s="172"/>
      <c r="CL381" s="172"/>
      <c r="CM381" s="172"/>
      <c r="CN381" s="172"/>
      <c r="CO381" s="172"/>
      <c r="CP381" s="172"/>
      <c r="CQ381" s="172"/>
      <c r="CR381" s="172"/>
      <c r="CS381" s="172"/>
      <c r="CT381" s="172"/>
      <c r="CU381" s="172"/>
      <c r="CV381" s="172"/>
      <c r="CW381" s="172"/>
      <c r="CX381" s="172"/>
      <c r="CY381" s="172"/>
      <c r="CZ381" s="172"/>
      <c r="DA381" s="172"/>
      <c r="DB381" s="172"/>
      <c r="DC381" s="172"/>
      <c r="DD381" s="172"/>
      <c r="DE381" s="172"/>
      <c r="DF381" s="172"/>
      <c r="DG381" s="172"/>
      <c r="DH381" s="172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1"/>
      <c r="IH381" s="61"/>
      <c r="II381" s="61"/>
      <c r="IJ381" s="61"/>
    </row>
    <row r="382" spans="3:244" x14ac:dyDescent="0.25"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110"/>
      <c r="U382" s="110"/>
      <c r="V382" s="61"/>
      <c r="W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172"/>
      <c r="CB382" s="172"/>
      <c r="CC382" s="172"/>
      <c r="CD382" s="172"/>
      <c r="CE382" s="172"/>
      <c r="CF382" s="172"/>
      <c r="CG382" s="172"/>
      <c r="CH382" s="172"/>
      <c r="CI382" s="172"/>
      <c r="CJ382" s="172"/>
      <c r="CK382" s="172"/>
      <c r="CL382" s="172"/>
      <c r="CM382" s="172"/>
      <c r="CN382" s="172"/>
      <c r="CO382" s="172"/>
      <c r="CP382" s="172"/>
      <c r="CQ382" s="172"/>
      <c r="CR382" s="172"/>
      <c r="CS382" s="172"/>
      <c r="CT382" s="172"/>
      <c r="CU382" s="172"/>
      <c r="CV382" s="172"/>
      <c r="CW382" s="172"/>
      <c r="CX382" s="172"/>
      <c r="CY382" s="172"/>
      <c r="CZ382" s="172"/>
      <c r="DA382" s="172"/>
      <c r="DB382" s="172"/>
      <c r="DC382" s="172"/>
      <c r="DD382" s="172"/>
      <c r="DE382" s="172"/>
      <c r="DF382" s="172"/>
      <c r="DG382" s="172"/>
      <c r="DH382" s="172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1"/>
      <c r="IH382" s="61"/>
      <c r="II382" s="61"/>
      <c r="IJ382" s="61"/>
    </row>
    <row r="383" spans="3:244" x14ac:dyDescent="0.25"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110"/>
      <c r="U383" s="110"/>
      <c r="V383" s="61"/>
      <c r="W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172"/>
      <c r="CB383" s="172"/>
      <c r="CC383" s="172"/>
      <c r="CD383" s="172"/>
      <c r="CE383" s="172"/>
      <c r="CF383" s="172"/>
      <c r="CG383" s="172"/>
      <c r="CH383" s="172"/>
      <c r="CI383" s="172"/>
      <c r="CJ383" s="172"/>
      <c r="CK383" s="172"/>
      <c r="CL383" s="172"/>
      <c r="CM383" s="172"/>
      <c r="CN383" s="172"/>
      <c r="CO383" s="172"/>
      <c r="CP383" s="172"/>
      <c r="CQ383" s="172"/>
      <c r="CR383" s="172"/>
      <c r="CS383" s="172"/>
      <c r="CT383" s="172"/>
      <c r="CU383" s="172"/>
      <c r="CV383" s="172"/>
      <c r="CW383" s="172"/>
      <c r="CX383" s="172"/>
      <c r="CY383" s="172"/>
      <c r="CZ383" s="172"/>
      <c r="DA383" s="172"/>
      <c r="DB383" s="172"/>
      <c r="DC383" s="172"/>
      <c r="DD383" s="172"/>
      <c r="DE383" s="172"/>
      <c r="DF383" s="172"/>
      <c r="DG383" s="172"/>
      <c r="DH383" s="172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1"/>
      <c r="IH383" s="61"/>
      <c r="II383" s="61"/>
      <c r="IJ383" s="61"/>
    </row>
    <row r="384" spans="3:244" x14ac:dyDescent="0.25"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110"/>
      <c r="U384" s="110"/>
      <c r="V384" s="61"/>
      <c r="W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172"/>
      <c r="CB384" s="172"/>
      <c r="CC384" s="172"/>
      <c r="CD384" s="172"/>
      <c r="CE384" s="172"/>
      <c r="CF384" s="172"/>
      <c r="CG384" s="172"/>
      <c r="CH384" s="172"/>
      <c r="CI384" s="172"/>
      <c r="CJ384" s="172"/>
      <c r="CK384" s="172"/>
      <c r="CL384" s="172"/>
      <c r="CM384" s="172"/>
      <c r="CN384" s="172"/>
      <c r="CO384" s="172"/>
      <c r="CP384" s="172"/>
      <c r="CQ384" s="172"/>
      <c r="CR384" s="172"/>
      <c r="CS384" s="172"/>
      <c r="CT384" s="172"/>
      <c r="CU384" s="172"/>
      <c r="CV384" s="172"/>
      <c r="CW384" s="172"/>
      <c r="CX384" s="172"/>
      <c r="CY384" s="172"/>
      <c r="CZ384" s="172"/>
      <c r="DA384" s="172"/>
      <c r="DB384" s="172"/>
      <c r="DC384" s="172"/>
      <c r="DD384" s="172"/>
      <c r="DE384" s="172"/>
      <c r="DF384" s="172"/>
      <c r="DG384" s="172"/>
      <c r="DH384" s="172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1"/>
      <c r="IH384" s="61"/>
      <c r="II384" s="61"/>
      <c r="IJ384" s="61"/>
    </row>
    <row r="385" spans="3:244" x14ac:dyDescent="0.25"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110"/>
      <c r="U385" s="110"/>
      <c r="V385" s="61"/>
      <c r="W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172"/>
      <c r="CB385" s="172"/>
      <c r="CC385" s="172"/>
      <c r="CD385" s="172"/>
      <c r="CE385" s="172"/>
      <c r="CF385" s="172"/>
      <c r="CG385" s="172"/>
      <c r="CH385" s="172"/>
      <c r="CI385" s="172"/>
      <c r="CJ385" s="172"/>
      <c r="CK385" s="172"/>
      <c r="CL385" s="172"/>
      <c r="CM385" s="172"/>
      <c r="CN385" s="172"/>
      <c r="CO385" s="172"/>
      <c r="CP385" s="172"/>
      <c r="CQ385" s="172"/>
      <c r="CR385" s="172"/>
      <c r="CS385" s="172"/>
      <c r="CT385" s="172"/>
      <c r="CU385" s="172"/>
      <c r="CV385" s="172"/>
      <c r="CW385" s="172"/>
      <c r="CX385" s="172"/>
      <c r="CY385" s="172"/>
      <c r="CZ385" s="172"/>
      <c r="DA385" s="172"/>
      <c r="DB385" s="172"/>
      <c r="DC385" s="172"/>
      <c r="DD385" s="172"/>
      <c r="DE385" s="172"/>
      <c r="DF385" s="172"/>
      <c r="DG385" s="172"/>
      <c r="DH385" s="172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1"/>
      <c r="IH385" s="61"/>
      <c r="II385" s="61"/>
      <c r="IJ385" s="61"/>
    </row>
    <row r="386" spans="3:244" x14ac:dyDescent="0.25"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110"/>
      <c r="U386" s="110"/>
      <c r="V386" s="61"/>
      <c r="W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172"/>
      <c r="CB386" s="172"/>
      <c r="CC386" s="172"/>
      <c r="CD386" s="172"/>
      <c r="CE386" s="172"/>
      <c r="CF386" s="172"/>
      <c r="CG386" s="172"/>
      <c r="CH386" s="172"/>
      <c r="CI386" s="172"/>
      <c r="CJ386" s="172"/>
      <c r="CK386" s="172"/>
      <c r="CL386" s="172"/>
      <c r="CM386" s="172"/>
      <c r="CN386" s="172"/>
      <c r="CO386" s="172"/>
      <c r="CP386" s="172"/>
      <c r="CQ386" s="172"/>
      <c r="CR386" s="172"/>
      <c r="CS386" s="172"/>
      <c r="CT386" s="172"/>
      <c r="CU386" s="172"/>
      <c r="CV386" s="172"/>
      <c r="CW386" s="172"/>
      <c r="CX386" s="172"/>
      <c r="CY386" s="172"/>
      <c r="CZ386" s="172"/>
      <c r="DA386" s="172"/>
      <c r="DB386" s="172"/>
      <c r="DC386" s="172"/>
      <c r="DD386" s="172"/>
      <c r="DE386" s="172"/>
      <c r="DF386" s="172"/>
      <c r="DG386" s="172"/>
      <c r="DH386" s="172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1"/>
      <c r="IH386" s="61"/>
      <c r="II386" s="61"/>
      <c r="IJ386" s="61"/>
    </row>
    <row r="387" spans="3:244" x14ac:dyDescent="0.25"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110"/>
      <c r="U387" s="110"/>
      <c r="V387" s="61"/>
      <c r="W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172"/>
      <c r="CB387" s="172"/>
      <c r="CC387" s="172"/>
      <c r="CD387" s="172"/>
      <c r="CE387" s="172"/>
      <c r="CF387" s="172"/>
      <c r="CG387" s="172"/>
      <c r="CH387" s="172"/>
      <c r="CI387" s="172"/>
      <c r="CJ387" s="172"/>
      <c r="CK387" s="172"/>
      <c r="CL387" s="172"/>
      <c r="CM387" s="172"/>
      <c r="CN387" s="172"/>
      <c r="CO387" s="172"/>
      <c r="CP387" s="172"/>
      <c r="CQ387" s="172"/>
      <c r="CR387" s="172"/>
      <c r="CS387" s="172"/>
      <c r="CT387" s="172"/>
      <c r="CU387" s="172"/>
      <c r="CV387" s="172"/>
      <c r="CW387" s="172"/>
      <c r="CX387" s="172"/>
      <c r="CY387" s="172"/>
      <c r="CZ387" s="172"/>
      <c r="DA387" s="172"/>
      <c r="DB387" s="172"/>
      <c r="DC387" s="172"/>
      <c r="DD387" s="172"/>
      <c r="DE387" s="172"/>
      <c r="DF387" s="172"/>
      <c r="DG387" s="172"/>
      <c r="DH387" s="172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1"/>
      <c r="IH387" s="61"/>
      <c r="II387" s="61"/>
      <c r="IJ387" s="61"/>
    </row>
    <row r="388" spans="3:244" x14ac:dyDescent="0.25"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110"/>
      <c r="U388" s="110"/>
      <c r="V388" s="61"/>
      <c r="W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172"/>
      <c r="CB388" s="172"/>
      <c r="CC388" s="172"/>
      <c r="CD388" s="172"/>
      <c r="CE388" s="172"/>
      <c r="CF388" s="172"/>
      <c r="CG388" s="172"/>
      <c r="CH388" s="172"/>
      <c r="CI388" s="172"/>
      <c r="CJ388" s="172"/>
      <c r="CK388" s="172"/>
      <c r="CL388" s="172"/>
      <c r="CM388" s="172"/>
      <c r="CN388" s="172"/>
      <c r="CO388" s="172"/>
      <c r="CP388" s="172"/>
      <c r="CQ388" s="172"/>
      <c r="CR388" s="172"/>
      <c r="CS388" s="172"/>
      <c r="CT388" s="172"/>
      <c r="CU388" s="172"/>
      <c r="CV388" s="172"/>
      <c r="CW388" s="172"/>
      <c r="CX388" s="172"/>
      <c r="CY388" s="172"/>
      <c r="CZ388" s="172"/>
      <c r="DA388" s="172"/>
      <c r="DB388" s="172"/>
      <c r="DC388" s="172"/>
      <c r="DD388" s="172"/>
      <c r="DE388" s="172"/>
      <c r="DF388" s="172"/>
      <c r="DG388" s="172"/>
      <c r="DH388" s="172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1"/>
      <c r="IH388" s="61"/>
      <c r="II388" s="61"/>
      <c r="IJ388" s="61"/>
    </row>
    <row r="389" spans="3:244" x14ac:dyDescent="0.25"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110"/>
      <c r="U389" s="110"/>
      <c r="V389" s="61"/>
      <c r="W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172"/>
      <c r="CB389" s="172"/>
      <c r="CC389" s="172"/>
      <c r="CD389" s="172"/>
      <c r="CE389" s="172"/>
      <c r="CF389" s="172"/>
      <c r="CG389" s="172"/>
      <c r="CH389" s="172"/>
      <c r="CI389" s="172"/>
      <c r="CJ389" s="172"/>
      <c r="CK389" s="172"/>
      <c r="CL389" s="172"/>
      <c r="CM389" s="172"/>
      <c r="CN389" s="172"/>
      <c r="CO389" s="172"/>
      <c r="CP389" s="172"/>
      <c r="CQ389" s="172"/>
      <c r="CR389" s="172"/>
      <c r="CS389" s="172"/>
      <c r="CT389" s="172"/>
      <c r="CU389" s="172"/>
      <c r="CV389" s="172"/>
      <c r="CW389" s="172"/>
      <c r="CX389" s="172"/>
      <c r="CY389" s="172"/>
      <c r="CZ389" s="172"/>
      <c r="DA389" s="172"/>
      <c r="DB389" s="172"/>
      <c r="DC389" s="172"/>
      <c r="DD389" s="172"/>
      <c r="DE389" s="172"/>
      <c r="DF389" s="172"/>
      <c r="DG389" s="172"/>
      <c r="DH389" s="172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1"/>
      <c r="IH389" s="61"/>
      <c r="II389" s="61"/>
      <c r="IJ389" s="61"/>
    </row>
    <row r="390" spans="3:244" x14ac:dyDescent="0.25"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110"/>
      <c r="U390" s="110"/>
      <c r="V390" s="61"/>
      <c r="W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172"/>
      <c r="CB390" s="172"/>
      <c r="CC390" s="172"/>
      <c r="CD390" s="172"/>
      <c r="CE390" s="172"/>
      <c r="CF390" s="172"/>
      <c r="CG390" s="172"/>
      <c r="CH390" s="172"/>
      <c r="CI390" s="172"/>
      <c r="CJ390" s="172"/>
      <c r="CK390" s="172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172"/>
      <c r="DE390" s="172"/>
      <c r="DF390" s="172"/>
      <c r="DG390" s="172"/>
      <c r="DH390" s="172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1"/>
      <c r="IH390" s="61"/>
      <c r="II390" s="61"/>
      <c r="IJ390" s="61"/>
    </row>
    <row r="391" spans="3:244" x14ac:dyDescent="0.25"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110"/>
      <c r="U391" s="110"/>
      <c r="V391" s="61"/>
      <c r="W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172"/>
      <c r="CB391" s="172"/>
      <c r="CC391" s="172"/>
      <c r="CD391" s="172"/>
      <c r="CE391" s="172"/>
      <c r="CF391" s="172"/>
      <c r="CG391" s="172"/>
      <c r="CH391" s="172"/>
      <c r="CI391" s="172"/>
      <c r="CJ391" s="172"/>
      <c r="CK391" s="172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172"/>
      <c r="DE391" s="172"/>
      <c r="DF391" s="172"/>
      <c r="DG391" s="172"/>
      <c r="DH391" s="172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1"/>
      <c r="IH391" s="61"/>
      <c r="II391" s="61"/>
      <c r="IJ391" s="61"/>
    </row>
    <row r="392" spans="3:244" x14ac:dyDescent="0.25"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110"/>
      <c r="U392" s="110"/>
      <c r="V392" s="61"/>
      <c r="W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172"/>
      <c r="CB392" s="172"/>
      <c r="CC392" s="172"/>
      <c r="CD392" s="172"/>
      <c r="CE392" s="172"/>
      <c r="CF392" s="172"/>
      <c r="CG392" s="172"/>
      <c r="CH392" s="172"/>
      <c r="CI392" s="172"/>
      <c r="CJ392" s="172"/>
      <c r="CK392" s="172"/>
      <c r="CL392" s="172"/>
      <c r="CM392" s="172"/>
      <c r="CN392" s="172"/>
      <c r="CO392" s="172"/>
      <c r="CP392" s="172"/>
      <c r="CQ392" s="172"/>
      <c r="CR392" s="172"/>
      <c r="CS392" s="172"/>
      <c r="CT392" s="172"/>
      <c r="CU392" s="172"/>
      <c r="CV392" s="172"/>
      <c r="CW392" s="172"/>
      <c r="CX392" s="172"/>
      <c r="CY392" s="172"/>
      <c r="CZ392" s="172"/>
      <c r="DA392" s="172"/>
      <c r="DB392" s="172"/>
      <c r="DC392" s="172"/>
      <c r="DD392" s="172"/>
      <c r="DE392" s="172"/>
      <c r="DF392" s="172"/>
      <c r="DG392" s="172"/>
      <c r="DH392" s="172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1"/>
      <c r="IH392" s="61"/>
      <c r="II392" s="61"/>
      <c r="IJ392" s="61"/>
    </row>
    <row r="393" spans="3:244" x14ac:dyDescent="0.25"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110"/>
      <c r="U393" s="110"/>
      <c r="V393" s="61"/>
      <c r="W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172"/>
      <c r="CB393" s="172"/>
      <c r="CC393" s="172"/>
      <c r="CD393" s="172"/>
      <c r="CE393" s="172"/>
      <c r="CF393" s="172"/>
      <c r="CG393" s="172"/>
      <c r="CH393" s="172"/>
      <c r="CI393" s="172"/>
      <c r="CJ393" s="172"/>
      <c r="CK393" s="172"/>
      <c r="CL393" s="172"/>
      <c r="CM393" s="172"/>
      <c r="CN393" s="172"/>
      <c r="CO393" s="172"/>
      <c r="CP393" s="172"/>
      <c r="CQ393" s="172"/>
      <c r="CR393" s="172"/>
      <c r="CS393" s="172"/>
      <c r="CT393" s="172"/>
      <c r="CU393" s="172"/>
      <c r="CV393" s="172"/>
      <c r="CW393" s="172"/>
      <c r="CX393" s="172"/>
      <c r="CY393" s="172"/>
      <c r="CZ393" s="172"/>
      <c r="DA393" s="172"/>
      <c r="DB393" s="172"/>
      <c r="DC393" s="172"/>
      <c r="DD393" s="172"/>
      <c r="DE393" s="172"/>
      <c r="DF393" s="172"/>
      <c r="DG393" s="172"/>
      <c r="DH393" s="172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1"/>
      <c r="IH393" s="61"/>
      <c r="II393" s="61"/>
      <c r="IJ393" s="61"/>
    </row>
    <row r="394" spans="3:244" x14ac:dyDescent="0.25"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110"/>
      <c r="U394" s="110"/>
      <c r="V394" s="61"/>
      <c r="W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172"/>
      <c r="CB394" s="172"/>
      <c r="CC394" s="172"/>
      <c r="CD394" s="172"/>
      <c r="CE394" s="172"/>
      <c r="CF394" s="172"/>
      <c r="CG394" s="172"/>
      <c r="CH394" s="172"/>
      <c r="CI394" s="172"/>
      <c r="CJ394" s="172"/>
      <c r="CK394" s="172"/>
      <c r="CL394" s="172"/>
      <c r="CM394" s="172"/>
      <c r="CN394" s="172"/>
      <c r="CO394" s="172"/>
      <c r="CP394" s="172"/>
      <c r="CQ394" s="172"/>
      <c r="CR394" s="172"/>
      <c r="CS394" s="172"/>
      <c r="CT394" s="172"/>
      <c r="CU394" s="172"/>
      <c r="CV394" s="172"/>
      <c r="CW394" s="172"/>
      <c r="CX394" s="172"/>
      <c r="CY394" s="172"/>
      <c r="CZ394" s="172"/>
      <c r="DA394" s="172"/>
      <c r="DB394" s="172"/>
      <c r="DC394" s="172"/>
      <c r="DD394" s="172"/>
      <c r="DE394" s="172"/>
      <c r="DF394" s="172"/>
      <c r="DG394" s="172"/>
      <c r="DH394" s="172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1"/>
      <c r="IH394" s="61"/>
      <c r="II394" s="61"/>
      <c r="IJ394" s="61"/>
    </row>
    <row r="395" spans="3:244" x14ac:dyDescent="0.25"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110"/>
      <c r="U395" s="110"/>
      <c r="V395" s="61"/>
      <c r="W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172"/>
      <c r="CB395" s="172"/>
      <c r="CC395" s="172"/>
      <c r="CD395" s="172"/>
      <c r="CE395" s="172"/>
      <c r="CF395" s="172"/>
      <c r="CG395" s="172"/>
      <c r="CH395" s="172"/>
      <c r="CI395" s="172"/>
      <c r="CJ395" s="172"/>
      <c r="CK395" s="172"/>
      <c r="CL395" s="172"/>
      <c r="CM395" s="172"/>
      <c r="CN395" s="172"/>
      <c r="CO395" s="172"/>
      <c r="CP395" s="172"/>
      <c r="CQ395" s="172"/>
      <c r="CR395" s="172"/>
      <c r="CS395" s="172"/>
      <c r="CT395" s="172"/>
      <c r="CU395" s="172"/>
      <c r="CV395" s="172"/>
      <c r="CW395" s="172"/>
      <c r="CX395" s="172"/>
      <c r="CY395" s="172"/>
      <c r="CZ395" s="172"/>
      <c r="DA395" s="172"/>
      <c r="DB395" s="172"/>
      <c r="DC395" s="172"/>
      <c r="DD395" s="172"/>
      <c r="DE395" s="172"/>
      <c r="DF395" s="172"/>
      <c r="DG395" s="172"/>
      <c r="DH395" s="172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1"/>
      <c r="IH395" s="61"/>
      <c r="II395" s="61"/>
      <c r="IJ395" s="61"/>
    </row>
    <row r="396" spans="3:244" x14ac:dyDescent="0.25"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110"/>
      <c r="U396" s="110"/>
      <c r="V396" s="61"/>
      <c r="W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172"/>
      <c r="CB396" s="172"/>
      <c r="CC396" s="172"/>
      <c r="CD396" s="172"/>
      <c r="CE396" s="172"/>
      <c r="CF396" s="172"/>
      <c r="CG396" s="172"/>
      <c r="CH396" s="172"/>
      <c r="CI396" s="172"/>
      <c r="CJ396" s="172"/>
      <c r="CK396" s="172"/>
      <c r="CL396" s="172"/>
      <c r="CM396" s="172"/>
      <c r="CN396" s="172"/>
      <c r="CO396" s="172"/>
      <c r="CP396" s="172"/>
      <c r="CQ396" s="172"/>
      <c r="CR396" s="172"/>
      <c r="CS396" s="172"/>
      <c r="CT396" s="172"/>
      <c r="CU396" s="172"/>
      <c r="CV396" s="172"/>
      <c r="CW396" s="172"/>
      <c r="CX396" s="172"/>
      <c r="CY396" s="172"/>
      <c r="CZ396" s="172"/>
      <c r="DA396" s="172"/>
      <c r="DB396" s="172"/>
      <c r="DC396" s="172"/>
      <c r="DD396" s="172"/>
      <c r="DE396" s="172"/>
      <c r="DF396" s="172"/>
      <c r="DG396" s="172"/>
      <c r="DH396" s="172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1"/>
      <c r="IH396" s="61"/>
      <c r="II396" s="61"/>
      <c r="IJ396" s="61"/>
    </row>
    <row r="397" spans="3:244" x14ac:dyDescent="0.25"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110"/>
      <c r="U397" s="110"/>
      <c r="V397" s="61"/>
      <c r="W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172"/>
      <c r="CB397" s="172"/>
      <c r="CC397" s="172"/>
      <c r="CD397" s="172"/>
      <c r="CE397" s="172"/>
      <c r="CF397" s="172"/>
      <c r="CG397" s="172"/>
      <c r="CH397" s="172"/>
      <c r="CI397" s="172"/>
      <c r="CJ397" s="172"/>
      <c r="CK397" s="172"/>
      <c r="CL397" s="172"/>
      <c r="CM397" s="172"/>
      <c r="CN397" s="172"/>
      <c r="CO397" s="172"/>
      <c r="CP397" s="172"/>
      <c r="CQ397" s="172"/>
      <c r="CR397" s="172"/>
      <c r="CS397" s="172"/>
      <c r="CT397" s="172"/>
      <c r="CU397" s="172"/>
      <c r="CV397" s="172"/>
      <c r="CW397" s="172"/>
      <c r="CX397" s="172"/>
      <c r="CY397" s="172"/>
      <c r="CZ397" s="172"/>
      <c r="DA397" s="172"/>
      <c r="DB397" s="172"/>
      <c r="DC397" s="172"/>
      <c r="DD397" s="172"/>
      <c r="DE397" s="172"/>
      <c r="DF397" s="172"/>
      <c r="DG397" s="172"/>
      <c r="DH397" s="172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1"/>
      <c r="IH397" s="61"/>
      <c r="II397" s="61"/>
      <c r="IJ397" s="61"/>
    </row>
    <row r="398" spans="3:244" x14ac:dyDescent="0.25"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110"/>
      <c r="U398" s="110"/>
      <c r="V398" s="61"/>
      <c r="W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172"/>
      <c r="CB398" s="172"/>
      <c r="CC398" s="172"/>
      <c r="CD398" s="172"/>
      <c r="CE398" s="172"/>
      <c r="CF398" s="172"/>
      <c r="CG398" s="172"/>
      <c r="CH398" s="172"/>
      <c r="CI398" s="172"/>
      <c r="CJ398" s="172"/>
      <c r="CK398" s="172"/>
      <c r="CL398" s="172"/>
      <c r="CM398" s="172"/>
      <c r="CN398" s="172"/>
      <c r="CO398" s="172"/>
      <c r="CP398" s="172"/>
      <c r="CQ398" s="172"/>
      <c r="CR398" s="172"/>
      <c r="CS398" s="172"/>
      <c r="CT398" s="172"/>
      <c r="CU398" s="172"/>
      <c r="CV398" s="172"/>
      <c r="CW398" s="172"/>
      <c r="CX398" s="172"/>
      <c r="CY398" s="172"/>
      <c r="CZ398" s="172"/>
      <c r="DA398" s="172"/>
      <c r="DB398" s="172"/>
      <c r="DC398" s="172"/>
      <c r="DD398" s="172"/>
      <c r="DE398" s="172"/>
      <c r="DF398" s="172"/>
      <c r="DG398" s="172"/>
      <c r="DH398" s="172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1"/>
      <c r="IH398" s="61"/>
      <c r="II398" s="61"/>
      <c r="IJ398" s="61"/>
    </row>
    <row r="399" spans="3:244" x14ac:dyDescent="0.25"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110"/>
      <c r="U399" s="110"/>
      <c r="V399" s="61"/>
      <c r="W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172"/>
      <c r="CB399" s="172"/>
      <c r="CC399" s="172"/>
      <c r="CD399" s="172"/>
      <c r="CE399" s="172"/>
      <c r="CF399" s="172"/>
      <c r="CG399" s="172"/>
      <c r="CH399" s="172"/>
      <c r="CI399" s="172"/>
      <c r="CJ399" s="172"/>
      <c r="CK399" s="172"/>
      <c r="CL399" s="172"/>
      <c r="CM399" s="172"/>
      <c r="CN399" s="172"/>
      <c r="CO399" s="172"/>
      <c r="CP399" s="172"/>
      <c r="CQ399" s="172"/>
      <c r="CR399" s="172"/>
      <c r="CS399" s="172"/>
      <c r="CT399" s="172"/>
      <c r="CU399" s="172"/>
      <c r="CV399" s="172"/>
      <c r="CW399" s="172"/>
      <c r="CX399" s="172"/>
      <c r="CY399" s="172"/>
      <c r="CZ399" s="172"/>
      <c r="DA399" s="172"/>
      <c r="DB399" s="172"/>
      <c r="DC399" s="172"/>
      <c r="DD399" s="172"/>
      <c r="DE399" s="172"/>
      <c r="DF399" s="172"/>
      <c r="DG399" s="172"/>
      <c r="DH399" s="172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1"/>
      <c r="IH399" s="61"/>
      <c r="II399" s="61"/>
      <c r="IJ399" s="61"/>
    </row>
    <row r="400" spans="3:244" x14ac:dyDescent="0.25"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110"/>
      <c r="U400" s="110"/>
      <c r="V400" s="61"/>
      <c r="W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172"/>
      <c r="CB400" s="172"/>
      <c r="CC400" s="172"/>
      <c r="CD400" s="172"/>
      <c r="CE400" s="172"/>
      <c r="CF400" s="172"/>
      <c r="CG400" s="172"/>
      <c r="CH400" s="172"/>
      <c r="CI400" s="172"/>
      <c r="CJ400" s="172"/>
      <c r="CK400" s="172"/>
      <c r="CL400" s="172"/>
      <c r="CM400" s="172"/>
      <c r="CN400" s="172"/>
      <c r="CO400" s="172"/>
      <c r="CP400" s="172"/>
      <c r="CQ400" s="172"/>
      <c r="CR400" s="172"/>
      <c r="CS400" s="172"/>
      <c r="CT400" s="172"/>
      <c r="CU400" s="172"/>
      <c r="CV400" s="172"/>
      <c r="CW400" s="172"/>
      <c r="CX400" s="172"/>
      <c r="CY400" s="172"/>
      <c r="CZ400" s="172"/>
      <c r="DA400" s="172"/>
      <c r="DB400" s="172"/>
      <c r="DC400" s="172"/>
      <c r="DD400" s="172"/>
      <c r="DE400" s="172"/>
      <c r="DF400" s="172"/>
      <c r="DG400" s="172"/>
      <c r="DH400" s="172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1"/>
      <c r="IH400" s="61"/>
      <c r="II400" s="61"/>
      <c r="IJ400" s="61"/>
    </row>
    <row r="401" spans="3:244" x14ac:dyDescent="0.25"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110"/>
      <c r="U401" s="110"/>
      <c r="V401" s="61"/>
      <c r="W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172"/>
      <c r="CB401" s="172"/>
      <c r="CC401" s="172"/>
      <c r="CD401" s="172"/>
      <c r="CE401" s="172"/>
      <c r="CF401" s="172"/>
      <c r="CG401" s="172"/>
      <c r="CH401" s="172"/>
      <c r="CI401" s="172"/>
      <c r="CJ401" s="172"/>
      <c r="CK401" s="172"/>
      <c r="CL401" s="172"/>
      <c r="CM401" s="172"/>
      <c r="CN401" s="172"/>
      <c r="CO401" s="172"/>
      <c r="CP401" s="172"/>
      <c r="CQ401" s="172"/>
      <c r="CR401" s="172"/>
      <c r="CS401" s="172"/>
      <c r="CT401" s="172"/>
      <c r="CU401" s="172"/>
      <c r="CV401" s="172"/>
      <c r="CW401" s="172"/>
      <c r="CX401" s="172"/>
      <c r="CY401" s="172"/>
      <c r="CZ401" s="172"/>
      <c r="DA401" s="172"/>
      <c r="DB401" s="172"/>
      <c r="DC401" s="172"/>
      <c r="DD401" s="172"/>
      <c r="DE401" s="172"/>
      <c r="DF401" s="172"/>
      <c r="DG401" s="172"/>
      <c r="DH401" s="172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1"/>
      <c r="IH401" s="61"/>
      <c r="II401" s="61"/>
      <c r="IJ401" s="61"/>
    </row>
    <row r="402" spans="3:244" x14ac:dyDescent="0.25"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110"/>
      <c r="U402" s="110"/>
    </row>
    <row r="403" spans="3:244" x14ac:dyDescent="0.25"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110"/>
      <c r="U403" s="110"/>
    </row>
  </sheetData>
  <mergeCells count="27"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FD3:FD4"/>
    <mergeCell ref="T3:T4"/>
    <mergeCell ref="V3:V4"/>
    <mergeCell ref="DI3:DI4"/>
    <mergeCell ref="FB3:FB4"/>
    <mergeCell ref="FC3:F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56"/>
  <sheetViews>
    <sheetView topLeftCell="A28" zoomScale="106" zoomScaleNormal="106" workbookViewId="0">
      <pane xSplit="1" topLeftCell="E1" activePane="topRight" state="frozen"/>
      <selection activeCell="B14" sqref="B14"/>
      <selection pane="topRight" activeCell="R29" sqref="R29"/>
    </sheetView>
  </sheetViews>
  <sheetFormatPr baseColWidth="10" defaultColWidth="0" defaultRowHeight="13.2" x14ac:dyDescent="0.25"/>
  <cols>
    <col min="1" max="1" width="20" style="59" customWidth="1"/>
    <col min="2" max="2" width="14.33203125" style="55" customWidth="1"/>
    <col min="3" max="5" width="5.5546875" style="55" customWidth="1"/>
    <col min="6" max="8" width="4.33203125" style="55" customWidth="1"/>
    <col min="9" max="9" width="7.109375" style="55" customWidth="1"/>
    <col min="10" max="10" width="5.44140625" style="55" hidden="1" customWidth="1"/>
    <col min="11" max="11" width="6.6640625" style="55" hidden="1" customWidth="1"/>
    <col min="12" max="12" width="4.88671875" style="55" customWidth="1"/>
    <col min="13" max="19" width="4.33203125" style="55" customWidth="1"/>
    <col min="20" max="20" width="4.33203125" style="99" customWidth="1"/>
    <col min="21" max="21" width="4.109375" style="99" customWidth="1"/>
    <col min="22" max="22" width="4.6640625" style="55" customWidth="1"/>
    <col min="23" max="23" width="9.109375" style="112" customWidth="1"/>
    <col min="24" max="24" width="4.109375" style="112" customWidth="1"/>
    <col min="25" max="25" width="4" style="55" customWidth="1"/>
    <col min="26" max="26" width="4.109375" style="55" customWidth="1"/>
    <col min="27" max="27" width="4" style="55" customWidth="1"/>
    <col min="28" max="28" width="4.109375" style="55" hidden="1" customWidth="1"/>
    <col min="29" max="29" width="9.33203125" style="55" customWidth="1"/>
    <col min="30" max="30" width="4.109375" style="55" hidden="1" customWidth="1"/>
    <col min="31" max="31" width="4" style="55" hidden="1" customWidth="1"/>
    <col min="32" max="32" width="4.109375" style="55" hidden="1" customWidth="1"/>
    <col min="33" max="34" width="4" style="55" hidden="1" customWidth="1"/>
    <col min="35" max="35" width="4.109375" style="55" hidden="1" customWidth="1"/>
    <col min="36" max="36" width="4" style="55" hidden="1" customWidth="1"/>
    <col min="37" max="37" width="4.109375" style="55" hidden="1" customWidth="1"/>
    <col min="38" max="38" width="4" style="55" hidden="1" customWidth="1"/>
    <col min="39" max="67" width="4" style="55" customWidth="1"/>
    <col min="68" max="68" width="9.6640625" style="55" customWidth="1"/>
    <col min="69" max="71" width="4.109375" style="55" customWidth="1"/>
    <col min="72" max="72" width="4" style="55" customWidth="1"/>
    <col min="73" max="73" width="4" style="55" hidden="1" customWidth="1"/>
    <col min="74" max="74" width="4" style="55" customWidth="1"/>
    <col min="75" max="75" width="4.109375" style="55" customWidth="1"/>
    <col min="76" max="76" width="4" style="55" customWidth="1"/>
    <col min="77" max="77" width="4.109375" style="55" customWidth="1"/>
    <col min="78" max="78" width="4" style="55" customWidth="1"/>
    <col min="79" max="79" width="4" style="73" customWidth="1"/>
    <col min="80" max="80" width="4.109375" style="73" customWidth="1"/>
    <col min="81" max="81" width="4" style="73" customWidth="1"/>
    <col min="82" max="82" width="4.109375" style="73" customWidth="1"/>
    <col min="83" max="83" width="4.6640625" style="73" customWidth="1"/>
    <col min="84" max="85" width="4.109375" style="73" customWidth="1"/>
    <col min="86" max="86" width="4" style="73" hidden="1" customWidth="1"/>
    <col min="87" max="87" width="4.44140625" style="73" hidden="1" customWidth="1"/>
    <col min="88" max="88" width="4.33203125" style="73" hidden="1" customWidth="1"/>
    <col min="89" max="89" width="4" style="73" hidden="1" customWidth="1"/>
    <col min="90" max="90" width="4.109375" style="73" hidden="1" customWidth="1"/>
    <col min="91" max="91" width="4" style="73" hidden="1" customWidth="1"/>
    <col min="92" max="92" width="4.33203125" style="73" hidden="1" customWidth="1"/>
    <col min="93" max="93" width="4" style="73" hidden="1" customWidth="1"/>
    <col min="94" max="95" width="4.109375" style="73" hidden="1" customWidth="1"/>
    <col min="96" max="96" width="4" style="73" hidden="1" customWidth="1"/>
    <col min="97" max="97" width="4.109375" style="73" hidden="1" customWidth="1"/>
    <col min="98" max="98" width="4" style="73" hidden="1" customWidth="1"/>
    <col min="99" max="99" width="4.109375" style="73" hidden="1" customWidth="1"/>
    <col min="100" max="100" width="4" style="73" hidden="1" customWidth="1"/>
    <col min="101" max="101" width="4.88671875" style="73" hidden="1" customWidth="1"/>
    <col min="102" max="112" width="4" style="73" hidden="1" customWidth="1"/>
    <col min="113" max="113" width="6.44140625" style="61" customWidth="1"/>
    <col min="114" max="114" width="4.109375" style="55" customWidth="1"/>
    <col min="115" max="115" width="4" style="55" customWidth="1"/>
    <col min="116" max="116" width="4.109375" style="55" customWidth="1"/>
    <col min="117" max="117" width="4" style="55" customWidth="1"/>
    <col min="118" max="118" width="4.109375" style="55" hidden="1" customWidth="1"/>
    <col min="119" max="119" width="4" style="55" customWidth="1"/>
    <col min="120" max="120" width="4.109375" style="55" customWidth="1"/>
    <col min="121" max="121" width="4" style="55" customWidth="1"/>
    <col min="122" max="122" width="4.109375" style="55" customWidth="1"/>
    <col min="123" max="124" width="4" style="55" customWidth="1"/>
    <col min="125" max="125" width="4.109375" style="55" customWidth="1"/>
    <col min="126" max="126" width="4" style="55" customWidth="1"/>
    <col min="127" max="127" width="4.109375" style="55" customWidth="1"/>
    <col min="128" max="129" width="4" style="55" customWidth="1"/>
    <col min="130" max="130" width="4.109375" style="55" customWidth="1"/>
    <col min="131" max="131" width="4" style="55" hidden="1" customWidth="1"/>
    <col min="132" max="132" width="4.109375" style="55" hidden="1" customWidth="1"/>
    <col min="133" max="133" width="4" style="55" hidden="1" customWidth="1"/>
    <col min="134" max="134" width="4.109375" style="55" hidden="1" customWidth="1"/>
    <col min="135" max="135" width="4" style="55" hidden="1" customWidth="1"/>
    <col min="136" max="136" width="4.109375" style="55" hidden="1" customWidth="1"/>
    <col min="137" max="137" width="4" style="55" hidden="1" customWidth="1"/>
    <col min="138" max="139" width="4.109375" style="55" hidden="1" customWidth="1"/>
    <col min="140" max="140" width="4" style="55" hidden="1" customWidth="1"/>
    <col min="141" max="141" width="4.109375" style="55" hidden="1" customWidth="1"/>
    <col min="142" max="142" width="4" style="55" hidden="1" customWidth="1"/>
    <col min="143" max="143" width="4.109375" style="55" hidden="1" customWidth="1"/>
    <col min="144" max="155" width="4" style="55" hidden="1" customWidth="1"/>
    <col min="156" max="157" width="4.109375" style="61" hidden="1" customWidth="1"/>
    <col min="158" max="159" width="4.109375" style="55" customWidth="1"/>
    <col min="160" max="160" width="4.5546875" style="55" customWidth="1"/>
    <col min="161" max="161" width="4.109375" style="55" customWidth="1"/>
    <col min="162" max="162" width="4" style="55" customWidth="1"/>
    <col min="163" max="163" width="4.109375" style="55" customWidth="1"/>
    <col min="164" max="164" width="4" style="55" customWidth="1"/>
    <col min="165" max="165" width="4.109375" style="55" hidden="1" customWidth="1"/>
    <col min="166" max="166" width="4" style="55" customWidth="1"/>
    <col min="167" max="167" width="4.109375" style="55" customWidth="1"/>
    <col min="168" max="169" width="4" style="55" customWidth="1"/>
    <col min="170" max="170" width="4.109375" style="55" customWidth="1"/>
    <col min="171" max="171" width="4" style="55" customWidth="1"/>
    <col min="172" max="172" width="4.109375" style="55" customWidth="1"/>
    <col min="173" max="174" width="4" style="55" customWidth="1"/>
    <col min="175" max="175" width="4.109375" style="55" customWidth="1"/>
    <col min="176" max="176" width="4" style="55" customWidth="1"/>
    <col min="177" max="177" width="4.109375" style="55" customWidth="1"/>
    <col min="178" max="178" width="4" style="55" hidden="1" customWidth="1"/>
    <col min="179" max="179" width="4.109375" style="55" hidden="1" customWidth="1"/>
    <col min="180" max="180" width="4" style="55" hidden="1" customWidth="1"/>
    <col min="181" max="181" width="4.109375" style="55" hidden="1" customWidth="1"/>
    <col min="182" max="182" width="4" style="55" hidden="1" customWidth="1"/>
    <col min="183" max="184" width="4.109375" style="55" hidden="1" customWidth="1"/>
    <col min="185" max="185" width="4" style="55" hidden="1" customWidth="1"/>
    <col min="186" max="186" width="4.109375" style="55" hidden="1" customWidth="1"/>
    <col min="187" max="187" width="4" style="55" hidden="1" customWidth="1"/>
    <col min="188" max="188" width="4.109375" style="55" hidden="1" customWidth="1"/>
    <col min="189" max="204" width="4" style="55" hidden="1" customWidth="1"/>
    <col min="205" max="208" width="4.109375" style="62" hidden="1" customWidth="1"/>
    <col min="209" max="213" width="4.109375" style="62" customWidth="1"/>
    <col min="214" max="214" width="4.109375" style="62" hidden="1" customWidth="1"/>
    <col min="215" max="240" width="4.109375" style="62" customWidth="1"/>
    <col min="241" max="244" width="4.109375" style="55" customWidth="1"/>
    <col min="245" max="251" width="4.109375" style="62" customWidth="1"/>
    <col min="252" max="253" width="4.109375" style="62" hidden="1" customWidth="1"/>
    <col min="254" max="16384" width="11.44140625" style="62" hidden="1"/>
  </cols>
  <sheetData>
    <row r="1" spans="1:256" ht="13.8" thickBot="1" x14ac:dyDescent="0.3">
      <c r="A1" s="60"/>
      <c r="BG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</row>
    <row r="2" spans="1:256" s="88" customFormat="1" ht="25.5" customHeight="1" thickTop="1" x14ac:dyDescent="0.25">
      <c r="A2" s="161"/>
      <c r="B2" s="348"/>
      <c r="C2" s="3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0" t="s">
        <v>0</v>
      </c>
      <c r="P2" s="441"/>
      <c r="Q2" s="442"/>
      <c r="R2" s="63"/>
      <c r="S2" s="63"/>
      <c r="T2" s="105"/>
      <c r="U2" s="105"/>
      <c r="V2" s="146"/>
      <c r="W2" s="436"/>
      <c r="X2" s="113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FB2" s="460"/>
      <c r="FC2" s="461"/>
      <c r="FD2" s="461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62"/>
      <c r="GB2" s="162"/>
      <c r="GC2" s="162"/>
      <c r="GD2" s="162"/>
      <c r="GE2" s="162"/>
      <c r="GF2" s="162"/>
      <c r="GG2" s="162"/>
      <c r="GH2" s="162"/>
      <c r="GI2" s="162"/>
      <c r="GJ2" s="162"/>
      <c r="GK2" s="162"/>
      <c r="GL2" s="162"/>
      <c r="GM2" s="162"/>
      <c r="GN2" s="162"/>
      <c r="GO2" s="162"/>
      <c r="GP2" s="162"/>
      <c r="GQ2" s="162"/>
      <c r="GR2" s="162"/>
      <c r="GS2" s="162"/>
      <c r="GT2" s="162"/>
      <c r="GU2" s="162"/>
      <c r="GV2" s="162"/>
      <c r="HA2" s="456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160"/>
      <c r="IU2" s="160"/>
      <c r="IV2" s="160"/>
    </row>
    <row r="3" spans="1:256" s="96" customFormat="1" ht="91.5" customHeight="1" x14ac:dyDescent="0.25">
      <c r="A3" s="163"/>
      <c r="B3" s="349"/>
      <c r="C3" s="458" t="s">
        <v>1</v>
      </c>
      <c r="D3" s="450" t="s">
        <v>2</v>
      </c>
      <c r="E3" s="450" t="s">
        <v>3</v>
      </c>
      <c r="F3" s="450" t="s">
        <v>4</v>
      </c>
      <c r="G3" s="450" t="s">
        <v>5</v>
      </c>
      <c r="H3" s="450" t="s">
        <v>6</v>
      </c>
      <c r="I3" s="450" t="s">
        <v>7</v>
      </c>
      <c r="J3" s="450"/>
      <c r="K3" s="450"/>
      <c r="L3" s="450" t="s">
        <v>8</v>
      </c>
      <c r="M3" s="450" t="s">
        <v>9</v>
      </c>
      <c r="N3" s="450" t="s">
        <v>10</v>
      </c>
      <c r="O3" s="450" t="s">
        <v>11</v>
      </c>
      <c r="P3" s="450" t="s">
        <v>12</v>
      </c>
      <c r="Q3" s="450" t="s">
        <v>13</v>
      </c>
      <c r="R3" s="452" t="s">
        <v>14</v>
      </c>
      <c r="S3" s="454" t="s">
        <v>15</v>
      </c>
      <c r="T3" s="444" t="s">
        <v>16</v>
      </c>
      <c r="U3" s="444" t="s">
        <v>17</v>
      </c>
      <c r="V3" s="446" t="s">
        <v>18</v>
      </c>
      <c r="W3" s="91"/>
      <c r="X3" s="92"/>
      <c r="Y3" s="93"/>
      <c r="Z3" s="92"/>
      <c r="AA3" s="93"/>
      <c r="AB3" s="92"/>
      <c r="AC3" s="93"/>
      <c r="AD3" s="92"/>
      <c r="AE3" s="93"/>
      <c r="AF3" s="92"/>
      <c r="AG3" s="93"/>
      <c r="AH3" s="93"/>
      <c r="AI3" s="92"/>
      <c r="AJ3" s="93"/>
      <c r="AK3" s="92"/>
      <c r="AL3" s="93"/>
      <c r="AM3" s="92"/>
      <c r="AN3" s="93"/>
      <c r="AO3" s="92"/>
      <c r="AP3" s="93"/>
      <c r="AQ3" s="92"/>
      <c r="AR3" s="93"/>
      <c r="AS3" s="93"/>
      <c r="AT3" s="92"/>
      <c r="AU3" s="93"/>
      <c r="AV3" s="92"/>
      <c r="AW3" s="93"/>
      <c r="AX3" s="92"/>
      <c r="AY3" s="93"/>
      <c r="AZ3" s="92"/>
      <c r="BA3" s="93"/>
      <c r="BB3" s="92"/>
      <c r="BC3" s="92"/>
      <c r="BD3" s="93"/>
      <c r="BE3" s="92"/>
      <c r="BF3" s="93"/>
      <c r="BG3" s="92"/>
      <c r="BH3" s="93"/>
      <c r="BI3" s="92"/>
      <c r="BJ3" s="93"/>
      <c r="BK3" s="92"/>
      <c r="BL3" s="93"/>
      <c r="BM3" s="92"/>
      <c r="BN3" s="93"/>
      <c r="BO3" s="93"/>
      <c r="BP3" s="91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448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448"/>
      <c r="FC3" s="448"/>
      <c r="FD3" s="44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5"/>
      <c r="GX3" s="94"/>
      <c r="GY3" s="164"/>
      <c r="GZ3" s="164"/>
      <c r="HA3" s="457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164"/>
      <c r="IU3" s="164"/>
      <c r="IV3" s="164"/>
    </row>
    <row r="4" spans="1:256" s="4" customFormat="1" ht="18" customHeight="1" thickBot="1" x14ac:dyDescent="0.3">
      <c r="A4" s="165"/>
      <c r="B4" s="350"/>
      <c r="C4" s="459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3"/>
      <c r="S4" s="455"/>
      <c r="T4" s="445"/>
      <c r="U4" s="445"/>
      <c r="V4" s="447"/>
      <c r="W4" s="437"/>
      <c r="X4" s="114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166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449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448"/>
      <c r="FC4" s="448"/>
      <c r="FD4" s="443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457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166"/>
      <c r="IU4" s="166"/>
      <c r="IV4" s="166"/>
    </row>
    <row r="5" spans="1:256" s="69" customFormat="1" ht="13.8" thickTop="1" x14ac:dyDescent="0.25">
      <c r="A5" s="411" t="s">
        <v>175</v>
      </c>
      <c r="B5" s="410" t="s">
        <v>19</v>
      </c>
      <c r="C5" s="144">
        <f>'U.E. ALZIRA'!C5</f>
        <v>1</v>
      </c>
      <c r="D5" s="429">
        <f>'U.E. ALZIRA'!D5</f>
        <v>1</v>
      </c>
      <c r="E5" s="429">
        <f>'U.E. ALZIRA'!E5</f>
        <v>1</v>
      </c>
      <c r="F5" s="429">
        <f>'U.E. ALZIRA'!F5</f>
        <v>0</v>
      </c>
      <c r="G5" s="429">
        <f>'U.E. ALZIRA'!G5</f>
        <v>0</v>
      </c>
      <c r="H5" s="429">
        <f>'U.E. ALZIRA'!H5</f>
        <v>0</v>
      </c>
      <c r="I5" s="430">
        <f>'U.E. ALZIRA'!I5</f>
        <v>90</v>
      </c>
      <c r="J5" s="429">
        <f>'U.E. ALZIRA'!J5</f>
        <v>90</v>
      </c>
      <c r="K5" s="429">
        <f>'U.E. ALZIRA'!K5</f>
        <v>2.9411764705882355</v>
      </c>
      <c r="L5" s="429">
        <f>'U.E. ALZIRA'!L5</f>
        <v>34</v>
      </c>
      <c r="M5" s="429">
        <f>'U.E. ALZIRA'!M5</f>
        <v>1</v>
      </c>
      <c r="N5" s="429">
        <f>'U.E. ALZIRA'!N5</f>
        <v>33</v>
      </c>
      <c r="O5" s="429">
        <f>'U.E. ALZIRA'!O5</f>
        <v>0</v>
      </c>
      <c r="P5" s="429">
        <f>'U.E. ALZIRA'!P5</f>
        <v>33</v>
      </c>
      <c r="Q5" s="429">
        <f>'U.E. ALZIRA'!Q5</f>
        <v>0</v>
      </c>
      <c r="R5" s="136">
        <f>'U.E. ALZIRA'!R5</f>
        <v>0</v>
      </c>
      <c r="S5" s="137">
        <f>'U.E. ALZIRA'!S5</f>
        <v>0</v>
      </c>
      <c r="T5" s="138">
        <f>'U.E. ALZIRA'!T5</f>
        <v>0</v>
      </c>
      <c r="U5" s="138">
        <f>'U.E. ALZIRA'!U5</f>
        <v>0</v>
      </c>
      <c r="V5" s="148">
        <f>'U.E. ALZIRA'!V5</f>
        <v>0</v>
      </c>
      <c r="W5" s="134"/>
      <c r="X5" s="134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135"/>
      <c r="FC5" s="90"/>
      <c r="FD5" s="102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S5" s="90"/>
    </row>
    <row r="6" spans="1:256" s="69" customFormat="1" x14ac:dyDescent="0.25">
      <c r="A6" s="411" t="s">
        <v>20</v>
      </c>
      <c r="B6" s="410" t="s">
        <v>19</v>
      </c>
      <c r="C6" s="144">
        <f t="shared" ref="C6:V6" si="0">SUM(C7:C18)</f>
        <v>152</v>
      </c>
      <c r="D6" s="429">
        <f t="shared" si="0"/>
        <v>151</v>
      </c>
      <c r="E6" s="429">
        <f t="shared" si="0"/>
        <v>148</v>
      </c>
      <c r="F6" s="429">
        <f t="shared" si="0"/>
        <v>0</v>
      </c>
      <c r="G6" s="429">
        <f t="shared" si="0"/>
        <v>1</v>
      </c>
      <c r="H6" s="429">
        <f t="shared" si="0"/>
        <v>1</v>
      </c>
      <c r="I6" s="430">
        <f t="shared" si="0"/>
        <v>13521</v>
      </c>
      <c r="J6" s="429" t="e">
        <f t="shared" si="0"/>
        <v>#DIV/0!</v>
      </c>
      <c r="K6" s="429">
        <f t="shared" si="0"/>
        <v>138.23529411764707</v>
      </c>
      <c r="L6" s="429">
        <f t="shared" si="0"/>
        <v>254</v>
      </c>
      <c r="M6" s="429">
        <f t="shared" si="0"/>
        <v>251</v>
      </c>
      <c r="N6" s="429">
        <f t="shared" si="0"/>
        <v>3</v>
      </c>
      <c r="O6" s="429">
        <f t="shared" si="0"/>
        <v>0</v>
      </c>
      <c r="P6" s="429">
        <f t="shared" si="0"/>
        <v>2</v>
      </c>
      <c r="Q6" s="429">
        <f t="shared" si="0"/>
        <v>1</v>
      </c>
      <c r="R6" s="136">
        <f t="shared" si="0"/>
        <v>8</v>
      </c>
      <c r="S6" s="137">
        <f t="shared" si="0"/>
        <v>0</v>
      </c>
      <c r="T6" s="138">
        <f t="shared" si="0"/>
        <v>0</v>
      </c>
      <c r="U6" s="138">
        <f t="shared" si="0"/>
        <v>0</v>
      </c>
      <c r="V6" s="148">
        <f t="shared" si="0"/>
        <v>-159</v>
      </c>
      <c r="W6" s="134" t="s">
        <v>249</v>
      </c>
      <c r="X6" s="134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135"/>
      <c r="FC6" s="90"/>
      <c r="FD6" s="102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S6" s="90"/>
    </row>
    <row r="7" spans="1:256" x14ac:dyDescent="0.25">
      <c r="A7" s="84"/>
      <c r="B7" s="123" t="s">
        <v>188</v>
      </c>
      <c r="C7" s="149">
        <f>'U.E. ALZIRA'!C6</f>
        <v>16</v>
      </c>
      <c r="D7" s="177">
        <f>'U.E. ALZIRA'!D6</f>
        <v>16</v>
      </c>
      <c r="E7" s="177">
        <f>'U.E. ALZIRA'!E6</f>
        <v>16</v>
      </c>
      <c r="F7" s="177">
        <f>'U.E. ALZIRA'!F6</f>
        <v>0</v>
      </c>
      <c r="G7" s="177">
        <f>'U.E. ALZIRA'!G6</f>
        <v>0</v>
      </c>
      <c r="H7" s="177">
        <f>'U.E. ALZIRA'!H6</f>
        <v>0</v>
      </c>
      <c r="I7" s="415">
        <f>'U.E. ALZIRA'!I6</f>
        <v>1440</v>
      </c>
      <c r="J7" s="177">
        <f>'U.E. ALZIRA'!J6</f>
        <v>90</v>
      </c>
      <c r="K7" s="177">
        <f>'U.E. ALZIRA'!K6</f>
        <v>47.058823529411768</v>
      </c>
      <c r="L7" s="177">
        <f>'U.E. ALZIRA'!L6</f>
        <v>34</v>
      </c>
      <c r="M7" s="177">
        <f>'U.E. ALZIRA'!M6</f>
        <v>34</v>
      </c>
      <c r="N7" s="177">
        <f>'U.E. ALZIRA'!N6</f>
        <v>0</v>
      </c>
      <c r="O7" s="177">
        <f>'U.E. ALZIRA'!O6</f>
        <v>0</v>
      </c>
      <c r="P7" s="177">
        <f>'U.E. ALZIRA'!P6</f>
        <v>0</v>
      </c>
      <c r="Q7" s="177">
        <f>'U.E. ALZIRA'!Q6</f>
        <v>0</v>
      </c>
      <c r="R7" s="173">
        <f>'U.E. ALZIRA'!R6</f>
        <v>0</v>
      </c>
      <c r="S7" s="174">
        <f>'U.E. ALZIRA'!S6</f>
        <v>0</v>
      </c>
      <c r="T7" s="106">
        <f>'U.E. ALZIRA'!T6</f>
        <v>0</v>
      </c>
      <c r="U7" s="106">
        <f>'U.E. ALZIRA'!U6</f>
        <v>0</v>
      </c>
      <c r="V7" s="176">
        <f>'U.E. ALZIRA'!V6</f>
        <v>-19</v>
      </c>
      <c r="W7" s="134"/>
      <c r="X7" s="111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171"/>
      <c r="FC7" s="60"/>
      <c r="FD7" s="99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172"/>
      <c r="GZ7" s="172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172"/>
      <c r="IS7" s="60"/>
      <c r="IT7" s="172"/>
      <c r="IU7" s="172"/>
      <c r="IV7" s="172"/>
    </row>
    <row r="8" spans="1:256" x14ac:dyDescent="0.25">
      <c r="A8" s="411"/>
      <c r="B8" s="416" t="s">
        <v>102</v>
      </c>
      <c r="C8" s="149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415">
        <v>0</v>
      </c>
      <c r="J8" s="177" t="e">
        <v>#DIV/0!</v>
      </c>
      <c r="K8" s="177">
        <v>0</v>
      </c>
      <c r="L8" s="177">
        <v>18</v>
      </c>
      <c r="M8" s="177">
        <v>18</v>
      </c>
      <c r="N8" s="177">
        <v>0</v>
      </c>
      <c r="O8" s="177">
        <v>0</v>
      </c>
      <c r="P8" s="177">
        <v>0</v>
      </c>
      <c r="Q8" s="177">
        <v>0</v>
      </c>
      <c r="R8" s="173">
        <v>0</v>
      </c>
      <c r="S8" s="174">
        <v>0</v>
      </c>
      <c r="T8" s="106">
        <v>0</v>
      </c>
      <c r="U8" s="106">
        <v>0</v>
      </c>
      <c r="V8" s="176">
        <v>0</v>
      </c>
      <c r="W8" s="134"/>
      <c r="X8" s="111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171"/>
      <c r="FC8" s="60"/>
      <c r="FD8" s="99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172"/>
      <c r="GZ8" s="172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172"/>
      <c r="IS8" s="60"/>
      <c r="IT8" s="172"/>
      <c r="IU8" s="172"/>
      <c r="IV8" s="172"/>
    </row>
    <row r="9" spans="1:256" x14ac:dyDescent="0.25">
      <c r="A9" s="84"/>
      <c r="B9" s="416" t="s">
        <v>121</v>
      </c>
      <c r="C9" s="149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415">
        <v>0</v>
      </c>
      <c r="J9" s="177"/>
      <c r="K9" s="177"/>
      <c r="L9" s="177">
        <v>1</v>
      </c>
      <c r="M9" s="177">
        <v>1</v>
      </c>
      <c r="N9" s="177">
        <v>0</v>
      </c>
      <c r="O9" s="177">
        <v>0</v>
      </c>
      <c r="P9" s="177">
        <v>0</v>
      </c>
      <c r="Q9" s="177">
        <v>0</v>
      </c>
      <c r="R9" s="173">
        <v>0</v>
      </c>
      <c r="S9" s="174">
        <v>0</v>
      </c>
      <c r="T9" s="106">
        <v>0</v>
      </c>
      <c r="U9" s="106">
        <v>0</v>
      </c>
      <c r="V9" s="176">
        <v>0</v>
      </c>
      <c r="W9" s="134"/>
      <c r="X9" s="111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171"/>
      <c r="FC9" s="60"/>
      <c r="FD9" s="99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172"/>
      <c r="GZ9" s="172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172"/>
      <c r="IS9" s="60"/>
      <c r="IT9" s="172"/>
      <c r="IU9" s="172"/>
      <c r="IV9" s="172"/>
    </row>
    <row r="10" spans="1:256" x14ac:dyDescent="0.25">
      <c r="A10" s="84"/>
      <c r="B10" s="416" t="s">
        <v>94</v>
      </c>
      <c r="C10" s="149">
        <v>6</v>
      </c>
      <c r="D10" s="177">
        <v>6</v>
      </c>
      <c r="E10" s="177">
        <v>5</v>
      </c>
      <c r="F10" s="177">
        <v>0</v>
      </c>
      <c r="G10" s="177">
        <v>0</v>
      </c>
      <c r="H10" s="177">
        <v>1</v>
      </c>
      <c r="I10" s="415">
        <v>534</v>
      </c>
      <c r="J10" s="177" t="e">
        <v>#DIV/0!</v>
      </c>
      <c r="K10" s="177">
        <v>0</v>
      </c>
      <c r="L10" s="177">
        <v>24</v>
      </c>
      <c r="M10" s="177">
        <v>25</v>
      </c>
      <c r="N10" s="177">
        <v>1</v>
      </c>
      <c r="O10" s="177">
        <v>0</v>
      </c>
      <c r="P10" s="177">
        <v>0</v>
      </c>
      <c r="Q10" s="177">
        <v>1</v>
      </c>
      <c r="R10" s="173">
        <v>0</v>
      </c>
      <c r="S10" s="174">
        <v>0</v>
      </c>
      <c r="T10" s="106">
        <v>0</v>
      </c>
      <c r="U10" s="106">
        <v>0</v>
      </c>
      <c r="V10" s="176">
        <v>-4</v>
      </c>
      <c r="W10" s="134"/>
      <c r="X10" s="111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171"/>
      <c r="FC10" s="60"/>
      <c r="FD10" s="99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172"/>
      <c r="GZ10" s="172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172"/>
      <c r="IS10" s="60"/>
      <c r="IT10" s="172"/>
      <c r="IU10" s="172"/>
      <c r="IV10" s="172"/>
    </row>
    <row r="11" spans="1:256" x14ac:dyDescent="0.25">
      <c r="A11" s="84"/>
      <c r="B11" s="416" t="s">
        <v>95</v>
      </c>
      <c r="C11" s="149">
        <v>2</v>
      </c>
      <c r="D11" s="177">
        <v>2</v>
      </c>
      <c r="E11" s="177">
        <v>2</v>
      </c>
      <c r="F11" s="177">
        <v>0</v>
      </c>
      <c r="G11" s="177">
        <v>0</v>
      </c>
      <c r="H11" s="177">
        <v>0</v>
      </c>
      <c r="I11" s="415">
        <v>90</v>
      </c>
      <c r="J11" s="177"/>
      <c r="K11" s="177"/>
      <c r="L11" s="177">
        <v>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3">
        <v>0</v>
      </c>
      <c r="S11" s="174">
        <v>0</v>
      </c>
      <c r="T11" s="106">
        <v>0</v>
      </c>
      <c r="U11" s="106">
        <v>0</v>
      </c>
      <c r="V11" s="176">
        <v>-4</v>
      </c>
      <c r="W11" s="134"/>
      <c r="X11" s="111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171"/>
      <c r="FC11" s="60"/>
      <c r="FD11" s="99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172"/>
      <c r="GZ11" s="172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172"/>
      <c r="IS11" s="60"/>
      <c r="IT11" s="172"/>
      <c r="IU11" s="172"/>
      <c r="IV11" s="172"/>
    </row>
    <row r="12" spans="1:256" x14ac:dyDescent="0.25">
      <c r="A12" s="84"/>
      <c r="B12" s="416" t="s">
        <v>81</v>
      </c>
      <c r="C12" s="149">
        <v>21</v>
      </c>
      <c r="D12" s="177">
        <v>21</v>
      </c>
      <c r="E12" s="177">
        <v>21</v>
      </c>
      <c r="F12" s="177">
        <v>0</v>
      </c>
      <c r="G12" s="177">
        <v>0</v>
      </c>
      <c r="H12" s="177">
        <v>0</v>
      </c>
      <c r="I12" s="415">
        <v>1890</v>
      </c>
      <c r="J12" s="177"/>
      <c r="K12" s="177"/>
      <c r="L12" s="177">
        <v>29</v>
      </c>
      <c r="M12" s="177">
        <v>29</v>
      </c>
      <c r="N12" s="177">
        <v>0</v>
      </c>
      <c r="O12" s="177">
        <v>0</v>
      </c>
      <c r="P12" s="177">
        <v>0</v>
      </c>
      <c r="Q12" s="177">
        <v>0</v>
      </c>
      <c r="R12" s="173">
        <v>2</v>
      </c>
      <c r="S12" s="174">
        <v>0</v>
      </c>
      <c r="T12" s="106">
        <v>0</v>
      </c>
      <c r="U12" s="106">
        <v>0</v>
      </c>
      <c r="V12" s="176">
        <v>-14</v>
      </c>
      <c r="W12" s="134"/>
      <c r="X12" s="111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171"/>
      <c r="FC12" s="60"/>
      <c r="FD12" s="99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172"/>
      <c r="GZ12" s="172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172"/>
      <c r="IS12" s="60"/>
      <c r="IT12" s="172"/>
      <c r="IU12" s="172"/>
      <c r="IV12" s="172"/>
    </row>
    <row r="13" spans="1:256" x14ac:dyDescent="0.25">
      <c r="A13" s="84"/>
      <c r="B13" s="416" t="s">
        <v>82</v>
      </c>
      <c r="C13" s="149">
        <v>1</v>
      </c>
      <c r="D13" s="177">
        <v>1</v>
      </c>
      <c r="E13" s="177">
        <v>1</v>
      </c>
      <c r="F13" s="177">
        <v>0</v>
      </c>
      <c r="G13" s="177">
        <v>0</v>
      </c>
      <c r="H13" s="177">
        <v>0</v>
      </c>
      <c r="I13" s="415">
        <v>90</v>
      </c>
      <c r="J13" s="177"/>
      <c r="K13" s="177"/>
      <c r="L13" s="177">
        <v>2</v>
      </c>
      <c r="M13" s="177">
        <v>2</v>
      </c>
      <c r="N13" s="177">
        <v>0</v>
      </c>
      <c r="O13" s="177">
        <v>0</v>
      </c>
      <c r="P13" s="177">
        <v>0</v>
      </c>
      <c r="Q13" s="177">
        <v>0</v>
      </c>
      <c r="R13" s="173">
        <v>0</v>
      </c>
      <c r="S13" s="174">
        <v>0</v>
      </c>
      <c r="T13" s="106">
        <v>0</v>
      </c>
      <c r="U13" s="106">
        <v>0</v>
      </c>
      <c r="V13" s="176">
        <v>-1</v>
      </c>
      <c r="W13" s="134"/>
      <c r="X13" s="111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171"/>
      <c r="FC13" s="60"/>
      <c r="FD13" s="99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172"/>
      <c r="GZ13" s="172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172"/>
      <c r="IS13" s="60"/>
      <c r="IT13" s="172"/>
      <c r="IU13" s="172"/>
      <c r="IV13" s="172"/>
    </row>
    <row r="14" spans="1:256" x14ac:dyDescent="0.25">
      <c r="A14" s="84"/>
      <c r="B14" s="416" t="s">
        <v>76</v>
      </c>
      <c r="C14" s="149">
        <v>35</v>
      </c>
      <c r="D14" s="177">
        <v>35</v>
      </c>
      <c r="E14" s="177">
        <v>35</v>
      </c>
      <c r="F14" s="177">
        <v>0</v>
      </c>
      <c r="G14" s="177">
        <v>0</v>
      </c>
      <c r="H14" s="177">
        <v>0</v>
      </c>
      <c r="I14" s="415">
        <v>3150</v>
      </c>
      <c r="J14" s="177">
        <v>90</v>
      </c>
      <c r="K14" s="177">
        <v>91.17647058823529</v>
      </c>
      <c r="L14" s="177">
        <v>38</v>
      </c>
      <c r="M14" s="177">
        <v>37</v>
      </c>
      <c r="N14" s="177">
        <v>1</v>
      </c>
      <c r="O14" s="177">
        <v>0</v>
      </c>
      <c r="P14" s="177">
        <v>1</v>
      </c>
      <c r="Q14" s="177">
        <v>0</v>
      </c>
      <c r="R14" s="173">
        <v>2</v>
      </c>
      <c r="S14" s="174">
        <v>0</v>
      </c>
      <c r="T14" s="106">
        <v>0</v>
      </c>
      <c r="U14" s="106">
        <v>0</v>
      </c>
      <c r="V14" s="176">
        <v>-49</v>
      </c>
      <c r="X14" s="111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171"/>
      <c r="FC14" s="60"/>
      <c r="FD14" s="99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172"/>
      <c r="GZ14" s="172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172"/>
      <c r="IS14" s="60"/>
      <c r="IT14" s="172"/>
      <c r="IU14" s="172"/>
      <c r="IV14" s="172"/>
    </row>
    <row r="15" spans="1:256" x14ac:dyDescent="0.25">
      <c r="A15" s="84"/>
      <c r="B15" s="416" t="s">
        <v>248</v>
      </c>
      <c r="C15" s="177">
        <v>2</v>
      </c>
      <c r="D15" s="177">
        <v>2</v>
      </c>
      <c r="E15" s="177">
        <v>0</v>
      </c>
      <c r="F15" s="177">
        <v>0</v>
      </c>
      <c r="G15" s="177">
        <v>0</v>
      </c>
      <c r="H15" s="177">
        <v>0</v>
      </c>
      <c r="I15" s="415">
        <v>180</v>
      </c>
      <c r="J15" s="177"/>
      <c r="K15" s="177"/>
      <c r="L15" s="177">
        <v>4</v>
      </c>
      <c r="M15" s="177">
        <v>4</v>
      </c>
      <c r="N15" s="177">
        <v>0</v>
      </c>
      <c r="O15" s="177">
        <v>0</v>
      </c>
      <c r="P15" s="177">
        <v>0</v>
      </c>
      <c r="Q15" s="177">
        <v>0</v>
      </c>
      <c r="R15" s="173">
        <v>0</v>
      </c>
      <c r="S15" s="174">
        <v>0</v>
      </c>
      <c r="T15" s="106">
        <v>0</v>
      </c>
      <c r="U15" s="106">
        <v>0</v>
      </c>
      <c r="V15" s="176">
        <v>-3</v>
      </c>
      <c r="X15" s="111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171"/>
      <c r="FC15" s="60"/>
      <c r="FD15" s="99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172"/>
      <c r="GZ15" s="172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172"/>
      <c r="IS15" s="60"/>
      <c r="IT15" s="172"/>
      <c r="IU15" s="172"/>
      <c r="IV15" s="172"/>
    </row>
    <row r="16" spans="1:256" x14ac:dyDescent="0.25">
      <c r="A16" s="84"/>
      <c r="B16" s="416" t="s">
        <v>21</v>
      </c>
      <c r="C16" s="149">
        <v>38</v>
      </c>
      <c r="D16" s="177">
        <v>38</v>
      </c>
      <c r="E16" s="177">
        <v>38</v>
      </c>
      <c r="F16" s="177">
        <v>0</v>
      </c>
      <c r="G16" s="177">
        <v>0</v>
      </c>
      <c r="H16" s="177">
        <v>0</v>
      </c>
      <c r="I16" s="415">
        <v>3420</v>
      </c>
      <c r="J16" s="177"/>
      <c r="K16" s="177"/>
      <c r="L16" s="177">
        <v>40</v>
      </c>
      <c r="M16" s="177">
        <v>40</v>
      </c>
      <c r="N16" s="177">
        <v>0</v>
      </c>
      <c r="O16" s="177">
        <v>0</v>
      </c>
      <c r="P16" s="177">
        <v>0</v>
      </c>
      <c r="Q16" s="177">
        <v>0</v>
      </c>
      <c r="R16" s="173">
        <v>3</v>
      </c>
      <c r="S16" s="174">
        <v>0</v>
      </c>
      <c r="T16" s="106">
        <v>0</v>
      </c>
      <c r="U16" s="106">
        <v>0</v>
      </c>
      <c r="V16" s="176">
        <v>-44</v>
      </c>
      <c r="W16" s="111"/>
      <c r="X16" s="111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171"/>
      <c r="FC16" s="60"/>
      <c r="FD16" s="99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172"/>
      <c r="GZ16" s="172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172"/>
      <c r="IS16" s="60"/>
      <c r="IT16" s="172"/>
      <c r="IU16" s="172"/>
      <c r="IV16" s="172"/>
    </row>
    <row r="17" spans="1:256" x14ac:dyDescent="0.25">
      <c r="A17" s="84"/>
      <c r="B17" s="416" t="s">
        <v>22</v>
      </c>
      <c r="C17" s="149">
        <v>29</v>
      </c>
      <c r="D17" s="177">
        <v>29</v>
      </c>
      <c r="E17" s="177">
        <v>29</v>
      </c>
      <c r="F17" s="177">
        <v>0</v>
      </c>
      <c r="G17" s="177">
        <v>0</v>
      </c>
      <c r="H17" s="177">
        <v>0</v>
      </c>
      <c r="I17" s="415">
        <v>2610</v>
      </c>
      <c r="J17" s="177"/>
      <c r="K17" s="177"/>
      <c r="L17" s="177">
        <v>42</v>
      </c>
      <c r="M17" s="177">
        <v>41</v>
      </c>
      <c r="N17" s="177">
        <v>1</v>
      </c>
      <c r="O17" s="177">
        <v>0</v>
      </c>
      <c r="P17" s="177">
        <v>1</v>
      </c>
      <c r="Q17" s="177">
        <v>0</v>
      </c>
      <c r="R17" s="173">
        <v>1</v>
      </c>
      <c r="S17" s="174">
        <v>0</v>
      </c>
      <c r="T17" s="106">
        <v>0</v>
      </c>
      <c r="U17" s="106">
        <v>0</v>
      </c>
      <c r="V17" s="176">
        <v>-20</v>
      </c>
      <c r="W17" s="111"/>
      <c r="X17" s="111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171"/>
      <c r="FC17" s="60"/>
      <c r="FD17" s="99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172"/>
      <c r="GZ17" s="172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172"/>
      <c r="IS17" s="60"/>
      <c r="IT17" s="172"/>
      <c r="IU17" s="172"/>
      <c r="IV17" s="172"/>
    </row>
    <row r="18" spans="1:256" s="55" customFormat="1" x14ac:dyDescent="0.25">
      <c r="A18" s="84"/>
      <c r="B18" s="416" t="s">
        <v>23</v>
      </c>
      <c r="C18" s="149">
        <v>2</v>
      </c>
      <c r="D18" s="177">
        <v>1</v>
      </c>
      <c r="E18" s="177">
        <v>1</v>
      </c>
      <c r="F18" s="177">
        <v>0</v>
      </c>
      <c r="G18" s="177">
        <v>1</v>
      </c>
      <c r="H18" s="177">
        <v>0</v>
      </c>
      <c r="I18" s="415">
        <v>117</v>
      </c>
      <c r="J18" s="177"/>
      <c r="K18" s="177"/>
      <c r="L18" s="177">
        <v>20</v>
      </c>
      <c r="M18" s="177">
        <v>20</v>
      </c>
      <c r="N18" s="177">
        <v>0</v>
      </c>
      <c r="O18" s="177">
        <v>0</v>
      </c>
      <c r="P18" s="177">
        <v>0</v>
      </c>
      <c r="Q18" s="177">
        <v>0</v>
      </c>
      <c r="R18" s="173">
        <v>0</v>
      </c>
      <c r="S18" s="174">
        <v>0</v>
      </c>
      <c r="T18" s="106">
        <v>0</v>
      </c>
      <c r="U18" s="106">
        <v>0</v>
      </c>
      <c r="V18" s="176">
        <v>-1</v>
      </c>
      <c r="W18" s="111"/>
      <c r="X18" s="111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9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171"/>
      <c r="FC18" s="60"/>
      <c r="FD18" s="99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101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</row>
    <row r="19" spans="1:256" s="69" customFormat="1" x14ac:dyDescent="0.25">
      <c r="A19" s="411" t="s">
        <v>219</v>
      </c>
      <c r="B19" s="410" t="s">
        <v>19</v>
      </c>
      <c r="C19" s="364">
        <f>'U.E. ALZIRA'!C8</f>
        <v>17</v>
      </c>
      <c r="D19" s="366">
        <f>'U.E. ALZIRA'!D8</f>
        <v>17</v>
      </c>
      <c r="E19" s="366">
        <f>'U.E. ALZIRA'!E8</f>
        <v>17</v>
      </c>
      <c r="F19" s="366">
        <f>'U.E. ALZIRA'!F8</f>
        <v>0</v>
      </c>
      <c r="G19" s="366">
        <f>'U.E. ALZIRA'!G8</f>
        <v>0</v>
      </c>
      <c r="H19" s="366">
        <f>'U.E. ALZIRA'!H8</f>
        <v>2</v>
      </c>
      <c r="I19" s="366">
        <f>'U.E. ALZIRA'!I8</f>
        <v>1530</v>
      </c>
      <c r="J19" s="366">
        <f>'U.E. ALZIRA'!J8</f>
        <v>90</v>
      </c>
      <c r="K19" s="366">
        <f>'U.E. ALZIRA'!K8</f>
        <v>50</v>
      </c>
      <c r="L19" s="366">
        <f>'U.E. ALZIRA'!L8</f>
        <v>34</v>
      </c>
      <c r="M19" s="366">
        <f>'U.E. ALZIRA'!M8</f>
        <v>27</v>
      </c>
      <c r="N19" s="366">
        <f>'U.E. ALZIRA'!N8</f>
        <v>2</v>
      </c>
      <c r="O19" s="366">
        <f>'U.E. ALZIRA'!O8</f>
        <v>0</v>
      </c>
      <c r="P19" s="366">
        <f>'U.E. ALZIRA'!P8</f>
        <v>0</v>
      </c>
      <c r="Q19" s="366">
        <f>'U.E. ALZIRA'!Q8</f>
        <v>2</v>
      </c>
      <c r="R19" s="173">
        <f>'U.E. ALZIRA'!R8</f>
        <v>1</v>
      </c>
      <c r="S19" s="174">
        <f>'U.E. ALZIRA'!S8</f>
        <v>0</v>
      </c>
      <c r="T19" s="106">
        <f>'U.E. ALZIRA'!T8</f>
        <v>0</v>
      </c>
      <c r="U19" s="106">
        <f>'U.E. ALZIRA'!U8</f>
        <v>0</v>
      </c>
      <c r="V19" s="176">
        <f>'U.E. ALZIRA'!V8</f>
        <v>-22</v>
      </c>
      <c r="W19" s="134"/>
      <c r="X19" s="134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135"/>
      <c r="FC19" s="90"/>
      <c r="FD19" s="102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S19" s="90"/>
    </row>
    <row r="20" spans="1:256" s="90" customFormat="1" x14ac:dyDescent="0.25">
      <c r="A20" s="299" t="s">
        <v>159</v>
      </c>
      <c r="B20" s="301" t="s">
        <v>129</v>
      </c>
      <c r="C20" s="144">
        <f>SUM(C21:C26)</f>
        <v>98</v>
      </c>
      <c r="D20" s="429">
        <f t="shared" ref="D20:V20" si="1">SUM(D21:D26)</f>
        <v>84</v>
      </c>
      <c r="E20" s="429">
        <f t="shared" si="1"/>
        <v>70</v>
      </c>
      <c r="F20" s="429">
        <f t="shared" si="1"/>
        <v>12</v>
      </c>
      <c r="G20" s="429">
        <f t="shared" si="1"/>
        <v>14</v>
      </c>
      <c r="H20" s="429">
        <f t="shared" si="1"/>
        <v>2</v>
      </c>
      <c r="I20" s="430">
        <f t="shared" si="1"/>
        <v>7848</v>
      </c>
      <c r="J20" s="429">
        <f t="shared" si="1"/>
        <v>170.28387096774193</v>
      </c>
      <c r="K20" s="429">
        <f t="shared" si="1"/>
        <v>170.77030812324929</v>
      </c>
      <c r="L20" s="429">
        <f t="shared" si="1"/>
        <v>107</v>
      </c>
      <c r="M20" s="429">
        <f t="shared" si="1"/>
        <v>100</v>
      </c>
      <c r="N20" s="429">
        <f t="shared" si="1"/>
        <v>7</v>
      </c>
      <c r="O20" s="429">
        <f t="shared" si="1"/>
        <v>0</v>
      </c>
      <c r="P20" s="429">
        <f t="shared" si="1"/>
        <v>5</v>
      </c>
      <c r="Q20" s="429">
        <f t="shared" si="1"/>
        <v>2</v>
      </c>
      <c r="R20" s="136">
        <f t="shared" si="1"/>
        <v>13</v>
      </c>
      <c r="S20" s="137">
        <f t="shared" si="1"/>
        <v>0</v>
      </c>
      <c r="T20" s="138">
        <f t="shared" si="1"/>
        <v>1</v>
      </c>
      <c r="U20" s="138">
        <f t="shared" si="1"/>
        <v>1</v>
      </c>
      <c r="V20" s="148">
        <f t="shared" si="1"/>
        <v>0</v>
      </c>
      <c r="W20" s="134" t="s">
        <v>246</v>
      </c>
      <c r="X20" s="134"/>
      <c r="FB20" s="135"/>
      <c r="FD20" s="102"/>
    </row>
    <row r="21" spans="1:256" x14ac:dyDescent="0.25">
      <c r="A21" s="84"/>
      <c r="B21" s="123" t="s">
        <v>188</v>
      </c>
      <c r="C21" s="149">
        <f>'U.E. ALZIRA'!C11</f>
        <v>31</v>
      </c>
      <c r="D21" s="177">
        <f>'U.E. ALZIRA'!D11</f>
        <v>30</v>
      </c>
      <c r="E21" s="177">
        <f>'U.E. ALZIRA'!E11</f>
        <v>27</v>
      </c>
      <c r="F21" s="177">
        <f>'U.E. ALZIRA'!F11</f>
        <v>3</v>
      </c>
      <c r="G21" s="177">
        <f>'U.E. ALZIRA'!G11</f>
        <v>1</v>
      </c>
      <c r="H21" s="177">
        <f>'U.E. ALZIRA'!H11</f>
        <v>0</v>
      </c>
      <c r="I21" s="415">
        <f>'U.E. ALZIRA'!I11</f>
        <v>2712</v>
      </c>
      <c r="J21" s="177">
        <f>'U.E. ALZIRA'!J11</f>
        <v>87.483870967741936</v>
      </c>
      <c r="K21" s="177">
        <f>'U.E. ALZIRA'!K11</f>
        <v>88.627450980392155</v>
      </c>
      <c r="L21" s="177">
        <f>'U.E. ALZIRA'!L11</f>
        <v>34</v>
      </c>
      <c r="M21" s="177">
        <f>'U.E. ALZIRA'!M11</f>
        <v>31</v>
      </c>
      <c r="N21" s="177">
        <f>'U.E. ALZIRA'!N11</f>
        <v>3</v>
      </c>
      <c r="O21" s="177">
        <f>'U.E. ALZIRA'!O11</f>
        <v>0</v>
      </c>
      <c r="P21" s="177">
        <f>'U.E. ALZIRA'!P11</f>
        <v>3</v>
      </c>
      <c r="Q21" s="177">
        <f>'U.E. ALZIRA'!Q11</f>
        <v>0</v>
      </c>
      <c r="R21" s="173">
        <f>'U.E. ALZIRA'!R11</f>
        <v>3</v>
      </c>
      <c r="S21" s="174">
        <f>'U.E. ALZIRA'!S11</f>
        <v>0</v>
      </c>
      <c r="T21" s="106">
        <f>'U.E. ALZIRA'!T11</f>
        <v>0</v>
      </c>
      <c r="U21" s="106">
        <f>'U.E. ALZIRA'!U11</f>
        <v>0</v>
      </c>
      <c r="V21" s="176">
        <f>'U.E. ALZIRA'!V11</f>
        <v>0</v>
      </c>
      <c r="W21" s="134"/>
      <c r="X21" s="111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171"/>
      <c r="FC21" s="60"/>
      <c r="FD21" s="99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172"/>
      <c r="GZ21" s="172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172"/>
      <c r="IS21" s="60"/>
      <c r="IT21" s="172"/>
      <c r="IU21" s="172"/>
      <c r="IV21" s="172"/>
    </row>
    <row r="22" spans="1:256" s="90" customFormat="1" x14ac:dyDescent="0.25">
      <c r="A22" s="300"/>
      <c r="B22" s="123" t="s">
        <v>170</v>
      </c>
      <c r="C22" s="149">
        <v>33</v>
      </c>
      <c r="D22" s="177">
        <v>25</v>
      </c>
      <c r="E22" s="177">
        <v>19</v>
      </c>
      <c r="F22" s="177">
        <v>6</v>
      </c>
      <c r="G22" s="177">
        <v>8</v>
      </c>
      <c r="H22" s="177">
        <v>0</v>
      </c>
      <c r="I22" s="415">
        <v>2340</v>
      </c>
      <c r="J22" s="177"/>
      <c r="K22" s="177"/>
      <c r="L22" s="177">
        <v>34</v>
      </c>
      <c r="M22" s="177">
        <v>34</v>
      </c>
      <c r="N22" s="177">
        <v>0</v>
      </c>
      <c r="O22" s="177">
        <v>0</v>
      </c>
      <c r="P22" s="177">
        <v>0</v>
      </c>
      <c r="Q22" s="177">
        <v>0</v>
      </c>
      <c r="R22" s="173">
        <v>3</v>
      </c>
      <c r="S22" s="174">
        <v>0</v>
      </c>
      <c r="T22" s="106">
        <v>0</v>
      </c>
      <c r="U22" s="106">
        <v>0</v>
      </c>
      <c r="V22" s="176">
        <v>0</v>
      </c>
      <c r="W22" s="134"/>
      <c r="X22" s="134"/>
      <c r="FB22" s="135"/>
      <c r="FD22" s="102"/>
    </row>
    <row r="23" spans="1:256" s="90" customFormat="1" x14ac:dyDescent="0.25">
      <c r="A23" s="300"/>
      <c r="B23" s="123" t="s">
        <v>189</v>
      </c>
      <c r="C23" s="149">
        <v>6</v>
      </c>
      <c r="D23" s="177">
        <v>3</v>
      </c>
      <c r="E23" s="177">
        <v>2</v>
      </c>
      <c r="F23" s="177">
        <v>0</v>
      </c>
      <c r="G23" s="177">
        <v>3</v>
      </c>
      <c r="H23" s="177">
        <v>0</v>
      </c>
      <c r="I23" s="415">
        <v>456</v>
      </c>
      <c r="J23" s="177"/>
      <c r="K23" s="177"/>
      <c r="L23" s="177">
        <v>8</v>
      </c>
      <c r="M23" s="177">
        <v>6</v>
      </c>
      <c r="N23" s="177">
        <v>2</v>
      </c>
      <c r="O23" s="177">
        <v>0</v>
      </c>
      <c r="P23" s="177">
        <v>2</v>
      </c>
      <c r="Q23" s="177">
        <v>0</v>
      </c>
      <c r="R23" s="173">
        <v>1</v>
      </c>
      <c r="S23" s="174">
        <v>0</v>
      </c>
      <c r="T23" s="106">
        <v>0</v>
      </c>
      <c r="U23" s="106">
        <v>0</v>
      </c>
      <c r="V23" s="176">
        <v>0</v>
      </c>
      <c r="W23" s="134"/>
      <c r="X23" s="134"/>
      <c r="FB23" s="135"/>
      <c r="FD23" s="102"/>
    </row>
    <row r="24" spans="1:256" s="90" customFormat="1" x14ac:dyDescent="0.25">
      <c r="A24" s="300"/>
      <c r="B24" s="123" t="s">
        <v>190</v>
      </c>
      <c r="C24" s="149">
        <v>1</v>
      </c>
      <c r="D24" s="177">
        <v>1</v>
      </c>
      <c r="E24" s="177">
        <v>1</v>
      </c>
      <c r="F24" s="177">
        <v>0</v>
      </c>
      <c r="G24" s="177">
        <v>0</v>
      </c>
      <c r="H24" s="177">
        <v>0</v>
      </c>
      <c r="I24" s="415">
        <v>90</v>
      </c>
      <c r="J24" s="177"/>
      <c r="K24" s="177"/>
      <c r="L24" s="177">
        <v>1</v>
      </c>
      <c r="M24" s="177">
        <v>1</v>
      </c>
      <c r="N24" s="177">
        <v>0</v>
      </c>
      <c r="O24" s="177">
        <v>0</v>
      </c>
      <c r="P24" s="177">
        <v>0</v>
      </c>
      <c r="Q24" s="177">
        <v>0</v>
      </c>
      <c r="R24" s="173">
        <v>0</v>
      </c>
      <c r="S24" s="174">
        <v>0</v>
      </c>
      <c r="T24" s="106">
        <v>0</v>
      </c>
      <c r="U24" s="106">
        <v>0</v>
      </c>
      <c r="V24" s="176">
        <v>0</v>
      </c>
      <c r="W24" s="134"/>
      <c r="X24" s="134"/>
      <c r="FB24" s="135"/>
      <c r="FD24" s="102"/>
    </row>
    <row r="25" spans="1:256" s="90" customFormat="1" x14ac:dyDescent="0.25">
      <c r="A25" s="300"/>
      <c r="B25" s="414" t="s">
        <v>81</v>
      </c>
      <c r="C25" s="149">
        <v>25</v>
      </c>
      <c r="D25" s="177">
        <v>23</v>
      </c>
      <c r="E25" s="177">
        <v>19</v>
      </c>
      <c r="F25" s="177">
        <v>3</v>
      </c>
      <c r="G25" s="177">
        <v>2</v>
      </c>
      <c r="H25" s="177">
        <v>2</v>
      </c>
      <c r="I25" s="415">
        <v>2070</v>
      </c>
      <c r="J25" s="177">
        <v>82.8</v>
      </c>
      <c r="K25" s="177">
        <v>82.142857142857139</v>
      </c>
      <c r="L25" s="177">
        <v>28</v>
      </c>
      <c r="M25" s="177">
        <v>26</v>
      </c>
      <c r="N25" s="177">
        <v>2</v>
      </c>
      <c r="O25" s="177">
        <v>0</v>
      </c>
      <c r="P25" s="177">
        <v>0</v>
      </c>
      <c r="Q25" s="177">
        <v>2</v>
      </c>
      <c r="R25" s="173">
        <v>6</v>
      </c>
      <c r="S25" s="174">
        <v>0</v>
      </c>
      <c r="T25" s="106">
        <v>1</v>
      </c>
      <c r="U25" s="106">
        <v>1</v>
      </c>
      <c r="V25" s="176">
        <v>0</v>
      </c>
      <c r="W25" s="134"/>
      <c r="X25" s="134"/>
      <c r="FB25" s="135"/>
      <c r="FD25" s="102"/>
    </row>
    <row r="26" spans="1:256" s="90" customFormat="1" x14ac:dyDescent="0.25">
      <c r="A26" s="300"/>
      <c r="B26" s="417" t="s">
        <v>82</v>
      </c>
      <c r="C26" s="149">
        <v>2</v>
      </c>
      <c r="D26" s="177">
        <v>2</v>
      </c>
      <c r="E26" s="177">
        <v>2</v>
      </c>
      <c r="F26" s="177">
        <v>0</v>
      </c>
      <c r="G26" s="177">
        <v>0</v>
      </c>
      <c r="H26" s="177">
        <v>0</v>
      </c>
      <c r="I26" s="415">
        <v>180</v>
      </c>
      <c r="J26" s="177"/>
      <c r="K26" s="177"/>
      <c r="L26" s="177">
        <v>2</v>
      </c>
      <c r="M26" s="177">
        <v>2</v>
      </c>
      <c r="N26" s="177">
        <v>0</v>
      </c>
      <c r="O26" s="177">
        <v>0</v>
      </c>
      <c r="P26" s="177">
        <v>0</v>
      </c>
      <c r="Q26" s="177">
        <v>0</v>
      </c>
      <c r="R26" s="173">
        <v>0</v>
      </c>
      <c r="S26" s="174">
        <v>0</v>
      </c>
      <c r="T26" s="106">
        <v>0</v>
      </c>
      <c r="U26" s="106">
        <v>0</v>
      </c>
      <c r="V26" s="176">
        <v>0</v>
      </c>
      <c r="W26" s="134"/>
      <c r="X26" s="134"/>
      <c r="FB26" s="135"/>
      <c r="FD26" s="102"/>
    </row>
    <row r="27" spans="1:256" s="90" customFormat="1" x14ac:dyDescent="0.25">
      <c r="A27" s="314" t="s">
        <v>176</v>
      </c>
      <c r="B27" s="410" t="s">
        <v>24</v>
      </c>
      <c r="C27" s="144">
        <f>'U.E. ALZIRA'!C12</f>
        <v>11</v>
      </c>
      <c r="D27" s="429">
        <f>'U.E. ALZIRA'!D12</f>
        <v>7</v>
      </c>
      <c r="E27" s="429">
        <f>'U.E. ALZIRA'!E12</f>
        <v>2</v>
      </c>
      <c r="F27" s="429">
        <f>'U.E. ALZIRA'!F12</f>
        <v>5</v>
      </c>
      <c r="G27" s="429">
        <f>'U.E. ALZIRA'!G12</f>
        <v>4</v>
      </c>
      <c r="H27" s="429">
        <f>'U.E. ALZIRA'!H12</f>
        <v>0</v>
      </c>
      <c r="I27" s="430">
        <f>'U.E. ALZIRA'!I12</f>
        <v>572</v>
      </c>
      <c r="J27" s="429">
        <f>'U.E. ALZIRA'!J12</f>
        <v>52</v>
      </c>
      <c r="K27" s="429">
        <f>'U.E. ALZIRA'!K12</f>
        <v>18.692810457516341</v>
      </c>
      <c r="L27" s="429">
        <f>'U.E. ALZIRA'!L12</f>
        <v>16</v>
      </c>
      <c r="M27" s="429">
        <f>'U.E. ALZIRA'!M12</f>
        <v>13</v>
      </c>
      <c r="N27" s="429">
        <f>'U.E. ALZIRA'!N12</f>
        <v>1</v>
      </c>
      <c r="O27" s="429">
        <f>'U.E. ALZIRA'!O12</f>
        <v>1</v>
      </c>
      <c r="P27" s="429">
        <f>'U.E. ALZIRA'!P12</f>
        <v>0</v>
      </c>
      <c r="Q27" s="429">
        <f>'U.E. ALZIRA'!Q12</f>
        <v>0</v>
      </c>
      <c r="R27" s="136">
        <f>'U.E. ALZIRA'!R12</f>
        <v>3</v>
      </c>
      <c r="S27" s="137">
        <f>'U.E. ALZIRA'!S12</f>
        <v>0</v>
      </c>
      <c r="T27" s="138">
        <f>'U.E. ALZIRA'!T12</f>
        <v>0</v>
      </c>
      <c r="U27" s="138">
        <f>'U.E. ALZIRA'!U12</f>
        <v>0</v>
      </c>
      <c r="V27" s="148">
        <f>'U.E. ALZIRA'!V12</f>
        <v>0</v>
      </c>
      <c r="W27" s="134"/>
      <c r="X27" s="134"/>
      <c r="FB27" s="135"/>
      <c r="FD27" s="102"/>
      <c r="HX27" s="418"/>
    </row>
    <row r="28" spans="1:256" s="90" customFormat="1" x14ac:dyDescent="0.25">
      <c r="A28" s="314" t="s">
        <v>150</v>
      </c>
      <c r="B28" s="410" t="s">
        <v>24</v>
      </c>
      <c r="C28" s="144">
        <f>SUM(C29:C32)</f>
        <v>42</v>
      </c>
      <c r="D28" s="429">
        <f t="shared" ref="D28:V28" si="2">SUM(D29:D32)</f>
        <v>28</v>
      </c>
      <c r="E28" s="429">
        <f t="shared" si="2"/>
        <v>21</v>
      </c>
      <c r="F28" s="429">
        <f t="shared" si="2"/>
        <v>7</v>
      </c>
      <c r="G28" s="429">
        <f t="shared" si="2"/>
        <v>15</v>
      </c>
      <c r="H28" s="429">
        <f t="shared" si="2"/>
        <v>0</v>
      </c>
      <c r="I28" s="430">
        <f t="shared" si="2"/>
        <v>2481</v>
      </c>
      <c r="J28" s="429">
        <f t="shared" si="2"/>
        <v>130.15873015873015</v>
      </c>
      <c r="K28" s="429" t="e">
        <f t="shared" si="2"/>
        <v>#VALUE!</v>
      </c>
      <c r="L28" s="429">
        <f t="shared" si="2"/>
        <v>93</v>
      </c>
      <c r="M28" s="429">
        <f t="shared" si="2"/>
        <v>61</v>
      </c>
      <c r="N28" s="429">
        <f t="shared" si="2"/>
        <v>32</v>
      </c>
      <c r="O28" s="429">
        <f t="shared" si="2"/>
        <v>2</v>
      </c>
      <c r="P28" s="429">
        <f t="shared" si="2"/>
        <v>30</v>
      </c>
      <c r="Q28" s="429">
        <f t="shared" si="2"/>
        <v>0</v>
      </c>
      <c r="R28" s="136">
        <f t="shared" si="2"/>
        <v>3</v>
      </c>
      <c r="S28" s="137">
        <f t="shared" si="2"/>
        <v>0</v>
      </c>
      <c r="T28" s="138">
        <f t="shared" si="2"/>
        <v>0</v>
      </c>
      <c r="U28" s="138">
        <f t="shared" si="2"/>
        <v>0</v>
      </c>
      <c r="V28" s="148">
        <f t="shared" si="2"/>
        <v>4</v>
      </c>
      <c r="W28" s="134"/>
      <c r="X28" s="134"/>
      <c r="FB28" s="135"/>
      <c r="FD28" s="102"/>
      <c r="HX28" s="418"/>
    </row>
    <row r="29" spans="1:256" x14ac:dyDescent="0.25">
      <c r="A29" s="84"/>
      <c r="B29" s="123" t="s">
        <v>188</v>
      </c>
      <c r="C29" s="149">
        <f>'U.E. ALZIRA'!C13</f>
        <v>21</v>
      </c>
      <c r="D29" s="177">
        <f>'U.E. ALZIRA'!D13</f>
        <v>15</v>
      </c>
      <c r="E29" s="177">
        <f>'U.E. ALZIRA'!E13</f>
        <v>12</v>
      </c>
      <c r="F29" s="177">
        <f>'U.E. ALZIRA'!F13</f>
        <v>3</v>
      </c>
      <c r="G29" s="177">
        <f>'U.E. ALZIRA'!G13</f>
        <v>6</v>
      </c>
      <c r="H29" s="177">
        <f>'U.E. ALZIRA'!H13</f>
        <v>0</v>
      </c>
      <c r="I29" s="415">
        <f>'U.E. ALZIRA'!I13</f>
        <v>1289</v>
      </c>
      <c r="J29" s="177">
        <f>'U.E. ALZIRA'!J13</f>
        <v>61.38095238095238</v>
      </c>
      <c r="K29" s="177">
        <f>'U.E. ALZIRA'!K13</f>
        <v>42.124183006535951</v>
      </c>
      <c r="L29" s="177">
        <f>'U.E. ALZIRA'!L13</f>
        <v>34</v>
      </c>
      <c r="M29" s="177">
        <f>'U.E. ALZIRA'!M13</f>
        <v>30</v>
      </c>
      <c r="N29" s="177">
        <f>'U.E. ALZIRA'!N13</f>
        <v>4</v>
      </c>
      <c r="O29" s="177">
        <f>'U.E. ALZIRA'!O13</f>
        <v>1</v>
      </c>
      <c r="P29" s="177">
        <f>'U.E. ALZIRA'!P13</f>
        <v>3</v>
      </c>
      <c r="Q29" s="177">
        <f>'U.E. ALZIRA'!Q13</f>
        <v>0</v>
      </c>
      <c r="R29" s="173">
        <f>'U.E. ALZIRA'!R13</f>
        <v>1</v>
      </c>
      <c r="S29" s="174">
        <f>'U.E. ALZIRA'!S13</f>
        <v>0</v>
      </c>
      <c r="T29" s="106">
        <f>'U.E. ALZIRA'!T13</f>
        <v>0</v>
      </c>
      <c r="U29" s="106">
        <f>'U.E. ALZIRA'!U13</f>
        <v>0</v>
      </c>
      <c r="V29" s="176">
        <f>'U.E. ALZIRA'!V13</f>
        <v>1</v>
      </c>
      <c r="W29" s="134"/>
      <c r="X29" s="111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171"/>
      <c r="FC29" s="60"/>
      <c r="FD29" s="99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172"/>
      <c r="GZ29" s="172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172"/>
      <c r="IS29" s="60"/>
      <c r="IT29" s="172"/>
      <c r="IU29" s="172"/>
      <c r="IV29" s="172"/>
    </row>
    <row r="30" spans="1:256" s="69" customFormat="1" ht="13.5" customHeight="1" x14ac:dyDescent="0.25">
      <c r="A30" s="419"/>
      <c r="B30" s="123" t="s">
        <v>170</v>
      </c>
      <c r="C30" s="149">
        <v>6</v>
      </c>
      <c r="D30" s="177">
        <v>2</v>
      </c>
      <c r="E30" s="177">
        <v>0</v>
      </c>
      <c r="F30" s="177">
        <v>2</v>
      </c>
      <c r="G30" s="177">
        <v>4</v>
      </c>
      <c r="H30" s="177">
        <v>0</v>
      </c>
      <c r="I30" s="415">
        <v>155</v>
      </c>
      <c r="J30" s="177"/>
      <c r="K30" s="177"/>
      <c r="L30" s="177">
        <v>17</v>
      </c>
      <c r="M30" s="177">
        <v>7</v>
      </c>
      <c r="N30" s="177">
        <v>10</v>
      </c>
      <c r="O30" s="177">
        <v>0</v>
      </c>
      <c r="P30" s="177">
        <v>10</v>
      </c>
      <c r="Q30" s="177">
        <v>0</v>
      </c>
      <c r="R30" s="173">
        <v>0</v>
      </c>
      <c r="S30" s="174">
        <v>0</v>
      </c>
      <c r="T30" s="106">
        <v>0</v>
      </c>
      <c r="U30" s="106">
        <v>0</v>
      </c>
      <c r="V30" s="176">
        <v>0</v>
      </c>
      <c r="W30" s="134"/>
      <c r="X30" s="134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135"/>
      <c r="FC30" s="90"/>
      <c r="FD30" s="102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S30" s="90"/>
    </row>
    <row r="31" spans="1:256" s="69" customFormat="1" ht="13.5" customHeight="1" x14ac:dyDescent="0.25">
      <c r="A31" s="419"/>
      <c r="B31" s="351" t="s">
        <v>102</v>
      </c>
      <c r="C31" s="149">
        <v>9</v>
      </c>
      <c r="D31" s="177">
        <v>6</v>
      </c>
      <c r="E31" s="177">
        <v>6</v>
      </c>
      <c r="F31" s="177">
        <v>0</v>
      </c>
      <c r="G31" s="177">
        <v>4</v>
      </c>
      <c r="H31" s="177">
        <v>0</v>
      </c>
      <c r="I31" s="415">
        <v>619</v>
      </c>
      <c r="J31" s="177">
        <v>68.777777777777771</v>
      </c>
      <c r="K31" s="177" t="e">
        <v>#VALUE!</v>
      </c>
      <c r="L31" s="177">
        <v>14</v>
      </c>
      <c r="M31" s="177">
        <v>12</v>
      </c>
      <c r="N31" s="177">
        <v>2</v>
      </c>
      <c r="O31" s="177">
        <v>0</v>
      </c>
      <c r="P31" s="177">
        <v>2</v>
      </c>
      <c r="Q31" s="177">
        <v>0</v>
      </c>
      <c r="R31" s="173">
        <v>2</v>
      </c>
      <c r="S31" s="174">
        <v>0</v>
      </c>
      <c r="T31" s="106">
        <v>0</v>
      </c>
      <c r="U31" s="106">
        <v>0</v>
      </c>
      <c r="V31" s="176">
        <v>2</v>
      </c>
      <c r="W31" s="134"/>
      <c r="X31" s="134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135"/>
      <c r="FC31" s="90"/>
      <c r="FD31" s="102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S31" s="90"/>
    </row>
    <row r="32" spans="1:256" s="69" customFormat="1" ht="13.5" customHeight="1" x14ac:dyDescent="0.25">
      <c r="A32" s="419"/>
      <c r="B32" s="351" t="s">
        <v>81</v>
      </c>
      <c r="C32" s="149">
        <v>6</v>
      </c>
      <c r="D32" s="177">
        <v>5</v>
      </c>
      <c r="E32" s="177">
        <v>3</v>
      </c>
      <c r="F32" s="177">
        <v>2</v>
      </c>
      <c r="G32" s="177">
        <v>1</v>
      </c>
      <c r="H32" s="177">
        <v>0</v>
      </c>
      <c r="I32" s="415">
        <v>418</v>
      </c>
      <c r="J32" s="177"/>
      <c r="K32" s="177"/>
      <c r="L32" s="177">
        <v>28</v>
      </c>
      <c r="M32" s="177">
        <v>12</v>
      </c>
      <c r="N32" s="177">
        <v>16</v>
      </c>
      <c r="O32" s="177">
        <v>1</v>
      </c>
      <c r="P32" s="177">
        <v>15</v>
      </c>
      <c r="Q32" s="177">
        <v>0</v>
      </c>
      <c r="R32" s="173">
        <v>0</v>
      </c>
      <c r="S32" s="174">
        <v>0</v>
      </c>
      <c r="T32" s="106">
        <v>0</v>
      </c>
      <c r="U32" s="106">
        <v>0</v>
      </c>
      <c r="V32" s="176">
        <v>1</v>
      </c>
      <c r="W32" s="134"/>
      <c r="X32" s="134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135"/>
      <c r="FC32" s="90"/>
      <c r="FD32" s="102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S32" s="90"/>
    </row>
    <row r="33" spans="1:253" s="69" customFormat="1" ht="13.5" customHeight="1" x14ac:dyDescent="0.25">
      <c r="A33" s="314" t="s">
        <v>228</v>
      </c>
      <c r="B33" s="410" t="s">
        <v>123</v>
      </c>
      <c r="C33" s="144">
        <f>'U.E. ALZIRA'!C18</f>
        <v>10</v>
      </c>
      <c r="D33" s="429">
        <f>'U.E. ALZIRA'!D18</f>
        <v>3</v>
      </c>
      <c r="E33" s="429">
        <f>'U.E. ALZIRA'!E18</f>
        <v>0</v>
      </c>
      <c r="F33" s="429">
        <f>'U.E. ALZIRA'!F18</f>
        <v>3</v>
      </c>
      <c r="G33" s="429">
        <f>'U.E. ALZIRA'!G18</f>
        <v>7</v>
      </c>
      <c r="H33" s="429">
        <f>'U.E. ALZIRA'!H18</f>
        <v>0</v>
      </c>
      <c r="I33" s="430">
        <f>'U.E. ALZIRA'!I18</f>
        <v>417</v>
      </c>
      <c r="J33" s="429">
        <f>'U.E. ALZIRA'!J18</f>
        <v>41.7</v>
      </c>
      <c r="K33" s="429">
        <f>'U.E. ALZIRA'!K18</f>
        <v>13.627450980392156</v>
      </c>
      <c r="L33" s="429">
        <f>'U.E. ALZIRA'!L18</f>
        <v>17</v>
      </c>
      <c r="M33" s="429">
        <f>'U.E. ALZIRA'!M18</f>
        <v>14</v>
      </c>
      <c r="N33" s="429">
        <f>'U.E. ALZIRA'!N18</f>
        <v>1</v>
      </c>
      <c r="O33" s="429">
        <f>'U.E. ALZIRA'!O18</f>
        <v>1</v>
      </c>
      <c r="P33" s="429">
        <f>'U.E. ALZIRA'!P18</f>
        <v>0</v>
      </c>
      <c r="Q33" s="429">
        <f>'U.E. ALZIRA'!Q18</f>
        <v>0</v>
      </c>
      <c r="R33" s="136">
        <f>'U.E. ALZIRA'!R18</f>
        <v>3</v>
      </c>
      <c r="S33" s="137">
        <f>'U.E. ALZIRA'!S18</f>
        <v>0</v>
      </c>
      <c r="T33" s="138">
        <f>'U.E. ALZIRA'!T18</f>
        <v>0</v>
      </c>
      <c r="U33" s="138">
        <f>'U.E. ALZIRA'!U18</f>
        <v>0</v>
      </c>
      <c r="V33" s="148">
        <f>'U.E. ALZIRA'!V18</f>
        <v>0</v>
      </c>
      <c r="W33" s="134"/>
      <c r="X33" s="134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135"/>
      <c r="FC33" s="90"/>
      <c r="FD33" s="102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S33" s="90"/>
    </row>
    <row r="34" spans="1:253" s="90" customFormat="1" x14ac:dyDescent="0.25">
      <c r="A34" s="314" t="s">
        <v>177</v>
      </c>
      <c r="B34" s="410" t="s">
        <v>24</v>
      </c>
      <c r="C34" s="144">
        <f>'U.E. ALZIRA'!C15</f>
        <v>25</v>
      </c>
      <c r="D34" s="429">
        <f>'U.E. ALZIRA'!D15</f>
        <v>20</v>
      </c>
      <c r="E34" s="429">
        <f>'U.E. ALZIRA'!E15</f>
        <v>11</v>
      </c>
      <c r="F34" s="429">
        <f>'U.E. ALZIRA'!F15</f>
        <v>9</v>
      </c>
      <c r="G34" s="429">
        <f>'U.E. ALZIRA'!G15</f>
        <v>5</v>
      </c>
      <c r="H34" s="429">
        <f>'U.E. ALZIRA'!H15</f>
        <v>1</v>
      </c>
      <c r="I34" s="430">
        <f>'U.E. ALZIRA'!I15</f>
        <v>1706</v>
      </c>
      <c r="J34" s="429">
        <f>'U.E. ALZIRA'!J15</f>
        <v>68.239999999999995</v>
      </c>
      <c r="K34" s="429">
        <f>'U.E. ALZIRA'!K15</f>
        <v>55.751633986928105</v>
      </c>
      <c r="L34" s="429">
        <f>'U.E. ALZIRA'!L15</f>
        <v>34</v>
      </c>
      <c r="M34" s="429">
        <f>'U.E. ALZIRA'!M15</f>
        <v>26</v>
      </c>
      <c r="N34" s="429">
        <f>'U.E. ALZIRA'!N15</f>
        <v>5</v>
      </c>
      <c r="O34" s="429">
        <f>'U.E. ALZIRA'!O15</f>
        <v>1</v>
      </c>
      <c r="P34" s="429">
        <f>'U.E. ALZIRA'!P15</f>
        <v>3</v>
      </c>
      <c r="Q34" s="429">
        <f>'U.E. ALZIRA'!Q15</f>
        <v>1</v>
      </c>
      <c r="R34" s="136">
        <f>'U.E. ALZIRA'!R15</f>
        <v>7</v>
      </c>
      <c r="S34" s="137">
        <f>'U.E. ALZIRA'!S15</f>
        <v>0</v>
      </c>
      <c r="T34" s="138">
        <f>'U.E. ALZIRA'!T15</f>
        <v>0</v>
      </c>
      <c r="U34" s="138">
        <f>'U.E. ALZIRA'!U15</f>
        <v>0</v>
      </c>
      <c r="V34" s="148">
        <f>'U.E. ALZIRA'!V15</f>
        <v>1</v>
      </c>
      <c r="W34" s="134"/>
      <c r="X34" s="134"/>
      <c r="FB34" s="135"/>
      <c r="FD34" s="102"/>
      <c r="HX34" s="418"/>
    </row>
    <row r="35" spans="1:253" s="90" customFormat="1" x14ac:dyDescent="0.25">
      <c r="A35" s="314" t="s">
        <v>178</v>
      </c>
      <c r="B35" s="410" t="s">
        <v>24</v>
      </c>
      <c r="C35" s="144">
        <f>'U.E. ALZIRA'!C16</f>
        <v>31</v>
      </c>
      <c r="D35" s="429">
        <f>'U.E. ALZIRA'!D16</f>
        <v>29</v>
      </c>
      <c r="E35" s="429">
        <f>'U.E. ALZIRA'!E16</f>
        <v>26</v>
      </c>
      <c r="F35" s="429">
        <f>'U.E. ALZIRA'!F16</f>
        <v>3</v>
      </c>
      <c r="G35" s="429">
        <f>'U.E. ALZIRA'!G16</f>
        <v>2</v>
      </c>
      <c r="H35" s="429">
        <f>'U.E. ALZIRA'!H16</f>
        <v>1</v>
      </c>
      <c r="I35" s="430">
        <f>'U.E. ALZIRA'!I16</f>
        <v>2597</v>
      </c>
      <c r="J35" s="429">
        <f>'U.E. ALZIRA'!J16</f>
        <v>83.774193548387103</v>
      </c>
      <c r="K35" s="429">
        <f>'U.E. ALZIRA'!K16</f>
        <v>84.869281045751634</v>
      </c>
      <c r="L35" s="429">
        <f>'U.E. ALZIRA'!L16</f>
        <v>34</v>
      </c>
      <c r="M35" s="429">
        <f>'U.E. ALZIRA'!M16</f>
        <v>32</v>
      </c>
      <c r="N35" s="429">
        <f>'U.E. ALZIRA'!N16</f>
        <v>2</v>
      </c>
      <c r="O35" s="429">
        <f>'U.E. ALZIRA'!O16</f>
        <v>0</v>
      </c>
      <c r="P35" s="429">
        <f>'U.E. ALZIRA'!P16</f>
        <v>1</v>
      </c>
      <c r="Q35" s="429">
        <f>'U.E. ALZIRA'!Q16</f>
        <v>1</v>
      </c>
      <c r="R35" s="136">
        <f>'U.E. ALZIRA'!R16</f>
        <v>3</v>
      </c>
      <c r="S35" s="137">
        <f>'U.E. ALZIRA'!S16</f>
        <v>0</v>
      </c>
      <c r="T35" s="138">
        <f>'U.E. ALZIRA'!T16</f>
        <v>0</v>
      </c>
      <c r="U35" s="138">
        <f>'U.E. ALZIRA'!U16</f>
        <v>0</v>
      </c>
      <c r="V35" s="148">
        <f>'U.E. ALZIRA'!V16</f>
        <v>2</v>
      </c>
      <c r="W35" s="134"/>
      <c r="X35" s="134"/>
      <c r="FB35" s="135"/>
      <c r="FD35" s="102"/>
      <c r="HX35" s="418"/>
    </row>
    <row r="36" spans="1:253" s="90" customFormat="1" x14ac:dyDescent="0.25">
      <c r="A36" s="299" t="s">
        <v>160</v>
      </c>
      <c r="B36" s="352" t="s">
        <v>24</v>
      </c>
      <c r="C36" s="144">
        <f>SUM(C37:C40)</f>
        <v>63</v>
      </c>
      <c r="D36" s="429">
        <f t="shared" ref="D36:V36" si="3">SUM(D37:D40)</f>
        <v>58</v>
      </c>
      <c r="E36" s="429">
        <f t="shared" si="3"/>
        <v>40</v>
      </c>
      <c r="F36" s="429">
        <f t="shared" si="3"/>
        <v>14</v>
      </c>
      <c r="G36" s="429">
        <f t="shared" si="3"/>
        <v>5</v>
      </c>
      <c r="H36" s="429">
        <f t="shared" si="3"/>
        <v>4</v>
      </c>
      <c r="I36" s="430">
        <f t="shared" si="3"/>
        <v>4982</v>
      </c>
      <c r="J36" s="429">
        <f t="shared" si="3"/>
        <v>78.035714285714292</v>
      </c>
      <c r="K36" s="429">
        <f t="shared" si="3"/>
        <v>71.40522875816994</v>
      </c>
      <c r="L36" s="429">
        <f t="shared" si="3"/>
        <v>77</v>
      </c>
      <c r="M36" s="429">
        <f t="shared" si="3"/>
        <v>66</v>
      </c>
      <c r="N36" s="429">
        <f t="shared" si="3"/>
        <v>10</v>
      </c>
      <c r="O36" s="429">
        <f t="shared" si="3"/>
        <v>0</v>
      </c>
      <c r="P36" s="429">
        <f t="shared" si="3"/>
        <v>7</v>
      </c>
      <c r="Q36" s="429">
        <f t="shared" si="3"/>
        <v>3</v>
      </c>
      <c r="R36" s="136">
        <f t="shared" si="3"/>
        <v>15</v>
      </c>
      <c r="S36" s="137">
        <f t="shared" si="3"/>
        <v>2</v>
      </c>
      <c r="T36" s="138">
        <f t="shared" si="3"/>
        <v>1</v>
      </c>
      <c r="U36" s="138">
        <f t="shared" si="3"/>
        <v>2</v>
      </c>
      <c r="V36" s="148">
        <f t="shared" si="3"/>
        <v>1</v>
      </c>
      <c r="W36" s="134"/>
      <c r="X36" s="134"/>
      <c r="FB36" s="135"/>
      <c r="FD36" s="102"/>
    </row>
    <row r="37" spans="1:253" s="69" customFormat="1" x14ac:dyDescent="0.25">
      <c r="A37" s="420"/>
      <c r="B37" s="60" t="s">
        <v>188</v>
      </c>
      <c r="C37" s="149">
        <f>'U.E. ALZIRA'!C17</f>
        <v>28</v>
      </c>
      <c r="D37" s="177">
        <f>'U.E. ALZIRA'!D17</f>
        <v>25</v>
      </c>
      <c r="E37" s="177">
        <f>'U.E. ALZIRA'!E17</f>
        <v>19</v>
      </c>
      <c r="F37" s="177">
        <f>'U.E. ALZIRA'!F17</f>
        <v>5</v>
      </c>
      <c r="G37" s="177">
        <f>'U.E. ALZIRA'!G17</f>
        <v>3</v>
      </c>
      <c r="H37" s="177">
        <f>'U.E. ALZIRA'!H17</f>
        <v>2</v>
      </c>
      <c r="I37" s="415">
        <f>'U.E. ALZIRA'!I17</f>
        <v>2185</v>
      </c>
      <c r="J37" s="177">
        <f>'U.E. ALZIRA'!J17</f>
        <v>78.035714285714292</v>
      </c>
      <c r="K37" s="177">
        <f>'U.E. ALZIRA'!K17</f>
        <v>71.40522875816994</v>
      </c>
      <c r="L37" s="177">
        <f>'U.E. ALZIRA'!L17</f>
        <v>34</v>
      </c>
      <c r="M37" s="177">
        <f>'U.E. ALZIRA'!M17</f>
        <v>29</v>
      </c>
      <c r="N37" s="177">
        <f>'U.E. ALZIRA'!N17</f>
        <v>4</v>
      </c>
      <c r="O37" s="177">
        <f>'U.E. ALZIRA'!O17</f>
        <v>0</v>
      </c>
      <c r="P37" s="177">
        <f>'U.E. ALZIRA'!P17</f>
        <v>2</v>
      </c>
      <c r="Q37" s="177">
        <f>'U.E. ALZIRA'!Q17</f>
        <v>2</v>
      </c>
      <c r="R37" s="173">
        <f>'U.E. ALZIRA'!R17</f>
        <v>7</v>
      </c>
      <c r="S37" s="174">
        <f>'U.E. ALZIRA'!S17</f>
        <v>0</v>
      </c>
      <c r="T37" s="106">
        <f>'U.E. ALZIRA'!T17</f>
        <v>1</v>
      </c>
      <c r="U37" s="106">
        <f>'U.E. ALZIRA'!U17</f>
        <v>1</v>
      </c>
      <c r="V37" s="176">
        <f>'U.E. ALZIRA'!V17</f>
        <v>1</v>
      </c>
      <c r="W37" s="134"/>
      <c r="X37" s="134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135"/>
      <c r="FC37" s="90"/>
      <c r="FD37" s="102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S37" s="90"/>
    </row>
    <row r="38" spans="1:253" s="69" customFormat="1" x14ac:dyDescent="0.25">
      <c r="A38" s="420"/>
      <c r="B38" s="346" t="s">
        <v>170</v>
      </c>
      <c r="C38" s="149">
        <v>29</v>
      </c>
      <c r="D38" s="177">
        <v>27</v>
      </c>
      <c r="E38" s="177">
        <v>20</v>
      </c>
      <c r="F38" s="177">
        <v>6</v>
      </c>
      <c r="G38" s="177">
        <v>2</v>
      </c>
      <c r="H38" s="177">
        <v>2</v>
      </c>
      <c r="I38" s="415">
        <v>2329</v>
      </c>
      <c r="J38" s="177"/>
      <c r="K38" s="177"/>
      <c r="L38" s="177">
        <v>34</v>
      </c>
      <c r="M38" s="177">
        <v>31</v>
      </c>
      <c r="N38" s="177">
        <v>3</v>
      </c>
      <c r="O38" s="177">
        <v>0</v>
      </c>
      <c r="P38" s="177">
        <v>2</v>
      </c>
      <c r="Q38" s="177">
        <v>1</v>
      </c>
      <c r="R38" s="173">
        <v>8</v>
      </c>
      <c r="S38" s="174">
        <v>1</v>
      </c>
      <c r="T38" s="106"/>
      <c r="U38" s="106"/>
      <c r="V38" s="176"/>
      <c r="W38" s="134"/>
      <c r="X38" s="134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135"/>
      <c r="FC38" s="90"/>
      <c r="FD38" s="102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S38" s="90"/>
    </row>
    <row r="39" spans="1:253" s="69" customFormat="1" x14ac:dyDescent="0.25">
      <c r="A39" s="420"/>
      <c r="B39" s="346" t="s">
        <v>189</v>
      </c>
      <c r="C39" s="149">
        <v>5</v>
      </c>
      <c r="D39" s="177">
        <v>5</v>
      </c>
      <c r="E39" s="177">
        <v>1</v>
      </c>
      <c r="F39" s="177">
        <v>2</v>
      </c>
      <c r="G39" s="177">
        <v>0</v>
      </c>
      <c r="H39" s="177">
        <v>0</v>
      </c>
      <c r="I39" s="415">
        <v>388</v>
      </c>
      <c r="J39" s="177"/>
      <c r="K39" s="177"/>
      <c r="L39" s="177">
        <v>8</v>
      </c>
      <c r="M39" s="177">
        <v>5</v>
      </c>
      <c r="N39" s="177">
        <v>3</v>
      </c>
      <c r="O39" s="177">
        <v>0</v>
      </c>
      <c r="P39" s="177">
        <v>3</v>
      </c>
      <c r="Q39" s="177">
        <v>0</v>
      </c>
      <c r="R39" s="173">
        <v>0</v>
      </c>
      <c r="S39" s="174">
        <v>1</v>
      </c>
      <c r="T39" s="106">
        <v>0</v>
      </c>
      <c r="U39" s="106">
        <v>1</v>
      </c>
      <c r="V39" s="176">
        <v>0</v>
      </c>
      <c r="W39" s="134"/>
      <c r="X39" s="134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135"/>
      <c r="FC39" s="90"/>
      <c r="FD39" s="102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S39" s="90"/>
    </row>
    <row r="40" spans="1:253" s="69" customFormat="1" x14ac:dyDescent="0.25">
      <c r="A40" s="420"/>
      <c r="B40" s="346" t="s">
        <v>190</v>
      </c>
      <c r="C40" s="149">
        <v>1</v>
      </c>
      <c r="D40" s="177">
        <v>1</v>
      </c>
      <c r="E40" s="177">
        <v>0</v>
      </c>
      <c r="F40" s="177">
        <v>1</v>
      </c>
      <c r="G40" s="177">
        <v>0</v>
      </c>
      <c r="H40" s="177">
        <v>0</v>
      </c>
      <c r="I40" s="415">
        <v>80</v>
      </c>
      <c r="J40" s="177"/>
      <c r="K40" s="177"/>
      <c r="L40" s="177">
        <v>1</v>
      </c>
      <c r="M40" s="177">
        <v>1</v>
      </c>
      <c r="N40" s="177">
        <v>0</v>
      </c>
      <c r="O40" s="177">
        <v>0</v>
      </c>
      <c r="P40" s="177">
        <v>0</v>
      </c>
      <c r="Q40" s="177">
        <v>0</v>
      </c>
      <c r="R40" s="173">
        <v>0</v>
      </c>
      <c r="S40" s="174">
        <v>0</v>
      </c>
      <c r="T40" s="106">
        <v>0</v>
      </c>
      <c r="U40" s="106">
        <v>0</v>
      </c>
      <c r="V40" s="176">
        <v>0</v>
      </c>
      <c r="W40" s="134"/>
      <c r="X40" s="134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135"/>
      <c r="FC40" s="90"/>
      <c r="FD40" s="102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S40" s="90"/>
    </row>
    <row r="41" spans="1:253" s="69" customFormat="1" x14ac:dyDescent="0.25">
      <c r="A41" s="426" t="s">
        <v>241</v>
      </c>
      <c r="B41" s="352" t="s">
        <v>172</v>
      </c>
      <c r="C41" s="144">
        <f>'U.E. ALZIRA'!C35</f>
        <v>14</v>
      </c>
      <c r="D41" s="429">
        <f>'U.E. ALZIRA'!D35</f>
        <v>13</v>
      </c>
      <c r="E41" s="429">
        <f>'U.E. ALZIRA'!E35</f>
        <v>11</v>
      </c>
      <c r="F41" s="429">
        <f>'U.E. ALZIRA'!F35</f>
        <v>2</v>
      </c>
      <c r="G41" s="429">
        <f>'U.E. ALZIRA'!G35</f>
        <v>1</v>
      </c>
      <c r="H41" s="429">
        <f>'U.E. ALZIRA'!H35</f>
        <v>0</v>
      </c>
      <c r="I41" s="430">
        <f>'U.E. ALZIRA'!I35</f>
        <v>1143</v>
      </c>
      <c r="J41" s="429">
        <f>'U.E. ALZIRA'!J35</f>
        <v>81.642857142857139</v>
      </c>
      <c r="K41" s="429">
        <f>'U.E. ALZIRA'!K35</f>
        <v>37.352941176470587</v>
      </c>
      <c r="L41" s="429">
        <f>'U.E. ALZIRA'!L35</f>
        <v>34</v>
      </c>
      <c r="M41" s="429">
        <f>'U.E. ALZIRA'!M35</f>
        <v>16</v>
      </c>
      <c r="N41" s="429">
        <f>'U.E. ALZIRA'!N35</f>
        <v>0</v>
      </c>
      <c r="O41" s="429">
        <f>'U.E. ALZIRA'!O35</f>
        <v>0</v>
      </c>
      <c r="P41" s="429">
        <f>'U.E. ALZIRA'!P35</f>
        <v>0</v>
      </c>
      <c r="Q41" s="429">
        <f>'U.E. ALZIRA'!Q35</f>
        <v>0</v>
      </c>
      <c r="R41" s="136">
        <f>'U.E. ALZIRA'!R35</f>
        <v>4</v>
      </c>
      <c r="S41" s="137">
        <f>'U.E. ALZIRA'!S35</f>
        <v>0</v>
      </c>
      <c r="T41" s="138">
        <f>'U.E. ALZIRA'!T35</f>
        <v>0</v>
      </c>
      <c r="U41" s="138">
        <f>'U.E. ALZIRA'!U35</f>
        <v>0</v>
      </c>
      <c r="V41" s="148">
        <f>'U.E. ALZIRA'!V35</f>
        <v>1</v>
      </c>
      <c r="W41" s="134"/>
      <c r="X41" s="134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135"/>
      <c r="FC41" s="90"/>
      <c r="FD41" s="102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S41" s="90"/>
    </row>
    <row r="42" spans="1:253" s="69" customFormat="1" x14ac:dyDescent="0.25">
      <c r="A42" s="426" t="s">
        <v>232</v>
      </c>
      <c r="B42" s="352" t="s">
        <v>172</v>
      </c>
      <c r="C42" s="144">
        <f>'U.E. ALZIRA'!C42</f>
        <v>0</v>
      </c>
      <c r="D42" s="429">
        <f>'U.E. ALZIRA'!D42</f>
        <v>0</v>
      </c>
      <c r="E42" s="429">
        <f>'U.E. ALZIRA'!E42</f>
        <v>0</v>
      </c>
      <c r="F42" s="429">
        <f>'U.E. ALZIRA'!F42</f>
        <v>0</v>
      </c>
      <c r="G42" s="429">
        <f>'U.E. ALZIRA'!G42</f>
        <v>0</v>
      </c>
      <c r="H42" s="429">
        <f>'U.E. ALZIRA'!H42</f>
        <v>0</v>
      </c>
      <c r="I42" s="430">
        <f>'U.E. ALZIRA'!I42</f>
        <v>0</v>
      </c>
      <c r="J42" s="429">
        <f>'U.E. ALZIRA'!J42</f>
        <v>0</v>
      </c>
      <c r="K42" s="429">
        <f>'U.E. ALZIRA'!K42</f>
        <v>0</v>
      </c>
      <c r="L42" s="429">
        <f>'U.E. ALZIRA'!L42</f>
        <v>1</v>
      </c>
      <c r="M42" s="429">
        <f>'U.E. ALZIRA'!M42</f>
        <v>1</v>
      </c>
      <c r="N42" s="429">
        <f>'U.E. ALZIRA'!N42</f>
        <v>0</v>
      </c>
      <c r="O42" s="429">
        <f>'U.E. ALZIRA'!O42</f>
        <v>0</v>
      </c>
      <c r="P42" s="429">
        <f>'U.E. ALZIRA'!P42</f>
        <v>0</v>
      </c>
      <c r="Q42" s="429">
        <f>'U.E. ALZIRA'!Q42</f>
        <v>0</v>
      </c>
      <c r="R42" s="136">
        <f>'U.E. ALZIRA'!R42</f>
        <v>0</v>
      </c>
      <c r="S42" s="137">
        <f>'U.E. ALZIRA'!S42</f>
        <v>0</v>
      </c>
      <c r="T42" s="138">
        <f>'U.E. ALZIRA'!T42</f>
        <v>0</v>
      </c>
      <c r="U42" s="138">
        <f>'U.E. ALZIRA'!U42</f>
        <v>0</v>
      </c>
      <c r="V42" s="148">
        <f>'U.E. ALZIRA'!V42</f>
        <v>0</v>
      </c>
      <c r="W42" s="134"/>
      <c r="X42" s="134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135"/>
      <c r="FC42" s="90"/>
      <c r="FD42" s="102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S42" s="90"/>
    </row>
    <row r="43" spans="1:253" s="69" customFormat="1" x14ac:dyDescent="0.25">
      <c r="A43" s="426" t="s">
        <v>168</v>
      </c>
      <c r="B43" s="141" t="s">
        <v>171</v>
      </c>
      <c r="C43" s="144">
        <f>SUM(C44:C45)</f>
        <v>45</v>
      </c>
      <c r="D43" s="429">
        <f t="shared" ref="D43:V43" si="4">SUM(D44:D45)</f>
        <v>33</v>
      </c>
      <c r="E43" s="429">
        <f t="shared" si="4"/>
        <v>13</v>
      </c>
      <c r="F43" s="429">
        <f t="shared" si="4"/>
        <v>18</v>
      </c>
      <c r="G43" s="429">
        <f t="shared" si="4"/>
        <v>12</v>
      </c>
      <c r="H43" s="429">
        <f t="shared" si="4"/>
        <v>5</v>
      </c>
      <c r="I43" s="430">
        <f t="shared" si="4"/>
        <v>2857</v>
      </c>
      <c r="J43" s="429">
        <f t="shared" si="4"/>
        <v>70.821428571428569</v>
      </c>
      <c r="K43" s="429">
        <f t="shared" si="4"/>
        <v>64.803921568627445</v>
      </c>
      <c r="L43" s="429">
        <f t="shared" si="4"/>
        <v>53</v>
      </c>
      <c r="M43" s="429">
        <f t="shared" si="4"/>
        <v>46</v>
      </c>
      <c r="N43" s="429">
        <f t="shared" si="4"/>
        <v>6</v>
      </c>
      <c r="O43" s="429">
        <f t="shared" si="4"/>
        <v>0</v>
      </c>
      <c r="P43" s="429">
        <f t="shared" si="4"/>
        <v>1</v>
      </c>
      <c r="Q43" s="429">
        <f t="shared" si="4"/>
        <v>5</v>
      </c>
      <c r="R43" s="136">
        <f t="shared" si="4"/>
        <v>13</v>
      </c>
      <c r="S43" s="137">
        <f t="shared" si="4"/>
        <v>0</v>
      </c>
      <c r="T43" s="138">
        <f t="shared" si="4"/>
        <v>2</v>
      </c>
      <c r="U43" s="138">
        <f t="shared" si="4"/>
        <v>2</v>
      </c>
      <c r="V43" s="148">
        <f t="shared" si="4"/>
        <v>3</v>
      </c>
      <c r="W43" s="134"/>
      <c r="X43" s="134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135"/>
      <c r="FC43" s="90"/>
      <c r="FD43" s="102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S43" s="90"/>
    </row>
    <row r="44" spans="1:253" s="69" customFormat="1" x14ac:dyDescent="0.25">
      <c r="A44" s="426"/>
      <c r="B44" s="142" t="s">
        <v>188</v>
      </c>
      <c r="C44" s="149">
        <f>'U.E. ALZIRA'!C37</f>
        <v>28</v>
      </c>
      <c r="D44" s="177">
        <f>'U.E. ALZIRA'!D37</f>
        <v>23</v>
      </c>
      <c r="E44" s="177">
        <f>'U.E. ALZIRA'!E37</f>
        <v>11</v>
      </c>
      <c r="F44" s="177">
        <f>'U.E. ALZIRA'!F37</f>
        <v>11</v>
      </c>
      <c r="G44" s="177">
        <f>'U.E. ALZIRA'!G37</f>
        <v>5</v>
      </c>
      <c r="H44" s="177">
        <f>'U.E. ALZIRA'!H37</f>
        <v>4</v>
      </c>
      <c r="I44" s="415">
        <f>'U.E. ALZIRA'!I37</f>
        <v>1983</v>
      </c>
      <c r="J44" s="177">
        <f>'U.E. ALZIRA'!J37</f>
        <v>70.821428571428569</v>
      </c>
      <c r="K44" s="177">
        <f>'U.E. ALZIRA'!K37</f>
        <v>64.803921568627445</v>
      </c>
      <c r="L44" s="177">
        <f>'U.E. ALZIRA'!L37</f>
        <v>34</v>
      </c>
      <c r="M44" s="177">
        <f>'U.E. ALZIRA'!M37</f>
        <v>29</v>
      </c>
      <c r="N44" s="177">
        <f>'U.E. ALZIRA'!N37</f>
        <v>4</v>
      </c>
      <c r="O44" s="177">
        <f>'U.E. ALZIRA'!O37</f>
        <v>0</v>
      </c>
      <c r="P44" s="177">
        <f>'U.E. ALZIRA'!P37</f>
        <v>0</v>
      </c>
      <c r="Q44" s="177">
        <f>'U.E. ALZIRA'!Q37</f>
        <v>4</v>
      </c>
      <c r="R44" s="173">
        <f>'U.E. ALZIRA'!R37</f>
        <v>10</v>
      </c>
      <c r="S44" s="174">
        <f>'U.E. ALZIRA'!S37</f>
        <v>0</v>
      </c>
      <c r="T44" s="106">
        <f>'U.E. ALZIRA'!T37</f>
        <v>1</v>
      </c>
      <c r="U44" s="106">
        <f>'U.E. ALZIRA'!U37</f>
        <v>1</v>
      </c>
      <c r="V44" s="176">
        <f>'U.E. ALZIRA'!V37</f>
        <v>2</v>
      </c>
      <c r="W44" s="134"/>
      <c r="X44" s="134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135"/>
      <c r="FC44" s="90"/>
      <c r="FD44" s="102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S44" s="90"/>
    </row>
    <row r="45" spans="1:253" s="60" customFormat="1" ht="15" customHeight="1" x14ac:dyDescent="0.3">
      <c r="A45" s="426"/>
      <c r="B45" s="123" t="s">
        <v>170</v>
      </c>
      <c r="C45" s="149">
        <v>17</v>
      </c>
      <c r="D45" s="177">
        <v>10</v>
      </c>
      <c r="E45" s="177">
        <v>2</v>
      </c>
      <c r="F45" s="177">
        <v>7</v>
      </c>
      <c r="G45" s="177">
        <v>7</v>
      </c>
      <c r="H45" s="177">
        <v>1</v>
      </c>
      <c r="I45" s="415">
        <v>874</v>
      </c>
      <c r="J45" s="177">
        <f>'[1]U.E. ALZIRA'!J76</f>
        <v>0</v>
      </c>
      <c r="K45" s="177">
        <f>'[1]U.E. ALZIRA'!K76</f>
        <v>0</v>
      </c>
      <c r="L45" s="177">
        <v>19</v>
      </c>
      <c r="M45" s="177">
        <v>17</v>
      </c>
      <c r="N45" s="177">
        <v>2</v>
      </c>
      <c r="O45" s="177">
        <v>0</v>
      </c>
      <c r="P45" s="177">
        <v>1</v>
      </c>
      <c r="Q45" s="177">
        <v>1</v>
      </c>
      <c r="R45" s="173">
        <v>3</v>
      </c>
      <c r="S45" s="174">
        <v>0</v>
      </c>
      <c r="T45" s="106">
        <v>1</v>
      </c>
      <c r="U45" s="106">
        <v>1</v>
      </c>
      <c r="V45" s="176">
        <v>1</v>
      </c>
      <c r="W45" s="111"/>
      <c r="X45" s="111"/>
      <c r="AA45" s="421"/>
      <c r="AB45" s="421"/>
      <c r="AC45" s="421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1"/>
      <c r="AO45" s="421"/>
      <c r="AP45" s="421"/>
      <c r="AQ45" s="422"/>
      <c r="AR45" s="422"/>
      <c r="AS45" s="422"/>
      <c r="AT45" s="421"/>
      <c r="AU45" s="422"/>
      <c r="AV45" s="421"/>
      <c r="AW45" s="423"/>
      <c r="AX45" s="424"/>
      <c r="AY45" s="423"/>
      <c r="AZ45" s="422"/>
      <c r="BA45" s="422"/>
      <c r="BB45" s="423"/>
      <c r="BC45" s="423"/>
      <c r="BD45" s="423"/>
      <c r="BE45" s="423"/>
      <c r="BF45" s="423"/>
      <c r="BG45" s="423"/>
      <c r="BH45" s="423"/>
      <c r="BI45" s="421"/>
      <c r="BJ45" s="421"/>
      <c r="BK45" s="425"/>
      <c r="BL45" s="425"/>
      <c r="BM45" s="425"/>
      <c r="BN45" s="424"/>
      <c r="BO45" s="421"/>
      <c r="BP45" s="421"/>
      <c r="BQ45" s="421"/>
      <c r="BR45" s="421"/>
      <c r="BS45" s="421"/>
      <c r="BT45" s="422"/>
      <c r="BU45" s="423"/>
      <c r="FB45" s="171"/>
      <c r="FD45" s="99"/>
    </row>
    <row r="46" spans="1:253" s="69" customFormat="1" x14ac:dyDescent="0.25">
      <c r="A46" s="426" t="s">
        <v>132</v>
      </c>
      <c r="B46" s="141" t="s">
        <v>172</v>
      </c>
      <c r="C46" s="144">
        <f>SUM(C47:C52)</f>
        <v>98</v>
      </c>
      <c r="D46" s="429">
        <f t="shared" ref="D46:V46" si="5">SUM(D47:D52)</f>
        <v>90</v>
      </c>
      <c r="E46" s="429">
        <f t="shared" si="5"/>
        <v>61</v>
      </c>
      <c r="F46" s="429">
        <f t="shared" si="5"/>
        <v>29</v>
      </c>
      <c r="G46" s="429">
        <f t="shared" si="5"/>
        <v>8</v>
      </c>
      <c r="H46" s="429">
        <f t="shared" si="5"/>
        <v>3</v>
      </c>
      <c r="I46" s="430">
        <f t="shared" si="5"/>
        <v>7730</v>
      </c>
      <c r="J46" s="429">
        <f t="shared" si="5"/>
        <v>165.53846153846155</v>
      </c>
      <c r="K46" s="429">
        <f t="shared" si="5"/>
        <v>157.90849673202615</v>
      </c>
      <c r="L46" s="429">
        <f t="shared" si="5"/>
        <v>112</v>
      </c>
      <c r="M46" s="429">
        <f t="shared" si="5"/>
        <v>99</v>
      </c>
      <c r="N46" s="429">
        <f t="shared" si="5"/>
        <v>12</v>
      </c>
      <c r="O46" s="429">
        <f t="shared" si="5"/>
        <v>0</v>
      </c>
      <c r="P46" s="429">
        <f t="shared" si="5"/>
        <v>10</v>
      </c>
      <c r="Q46" s="429">
        <f t="shared" si="5"/>
        <v>2</v>
      </c>
      <c r="R46" s="136">
        <f t="shared" si="5"/>
        <v>22</v>
      </c>
      <c r="S46" s="137">
        <f t="shared" si="5"/>
        <v>0</v>
      </c>
      <c r="T46" s="138">
        <f t="shared" si="5"/>
        <v>0</v>
      </c>
      <c r="U46" s="138">
        <f t="shared" si="5"/>
        <v>0</v>
      </c>
      <c r="V46" s="148">
        <f t="shared" si="5"/>
        <v>10</v>
      </c>
      <c r="W46" s="134" t="s">
        <v>247</v>
      </c>
      <c r="X46" s="134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135"/>
      <c r="FC46" s="90"/>
      <c r="FD46" s="102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S46" s="90"/>
    </row>
    <row r="47" spans="1:253" s="69" customFormat="1" x14ac:dyDescent="0.25">
      <c r="A47" s="426"/>
      <c r="B47" s="142" t="s">
        <v>188</v>
      </c>
      <c r="C47" s="149">
        <f>'U.E. ALZIRA'!C38</f>
        <v>32</v>
      </c>
      <c r="D47" s="177">
        <f>'U.E. ALZIRA'!D38</f>
        <v>32</v>
      </c>
      <c r="E47" s="177">
        <f>'U.E. ALZIRA'!E38</f>
        <v>28</v>
      </c>
      <c r="F47" s="177">
        <f>'U.E. ALZIRA'!F38</f>
        <v>4</v>
      </c>
      <c r="G47" s="177">
        <f>'U.E. ALZIRA'!G38</f>
        <v>0</v>
      </c>
      <c r="H47" s="177">
        <f>'U.E. ALZIRA'!H38</f>
        <v>2</v>
      </c>
      <c r="I47" s="415">
        <f>'U.E. ALZIRA'!I38</f>
        <v>2816</v>
      </c>
      <c r="J47" s="177">
        <f>'U.E. ALZIRA'!J38</f>
        <v>88</v>
      </c>
      <c r="K47" s="177">
        <f>'U.E. ALZIRA'!K38</f>
        <v>92.026143790849673</v>
      </c>
      <c r="L47" s="177">
        <f>'U.E. ALZIRA'!L38</f>
        <v>34</v>
      </c>
      <c r="M47" s="177">
        <f>'U.E. ALZIRA'!M38</f>
        <v>32</v>
      </c>
      <c r="N47" s="177">
        <f>'U.E. ALZIRA'!N38</f>
        <v>1</v>
      </c>
      <c r="O47" s="177">
        <f>'U.E. ALZIRA'!O38</f>
        <v>0</v>
      </c>
      <c r="P47" s="177">
        <f>'U.E. ALZIRA'!P38</f>
        <v>0</v>
      </c>
      <c r="Q47" s="177">
        <f>'U.E. ALZIRA'!Q38</f>
        <v>1</v>
      </c>
      <c r="R47" s="173">
        <f>'U.E. ALZIRA'!R38</f>
        <v>9</v>
      </c>
      <c r="S47" s="174">
        <f>'U.E. ALZIRA'!S38</f>
        <v>0</v>
      </c>
      <c r="T47" s="106">
        <f>'U.E. ALZIRA'!T38</f>
        <v>0</v>
      </c>
      <c r="U47" s="106">
        <f>'U.E. ALZIRA'!U38</f>
        <v>0</v>
      </c>
      <c r="V47" s="176">
        <f>'U.E. ALZIRA'!V38</f>
        <v>6</v>
      </c>
      <c r="W47" s="134"/>
      <c r="X47" s="134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135"/>
      <c r="FC47" s="90"/>
      <c r="FD47" s="102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S47" s="90"/>
    </row>
    <row r="48" spans="1:253" s="172" customFormat="1" x14ac:dyDescent="0.25">
      <c r="A48" s="426"/>
      <c r="B48" s="123" t="s">
        <v>170</v>
      </c>
      <c r="C48" s="149">
        <v>32</v>
      </c>
      <c r="D48" s="177">
        <v>28</v>
      </c>
      <c r="E48" s="177">
        <v>18</v>
      </c>
      <c r="F48" s="177">
        <v>10</v>
      </c>
      <c r="G48" s="177">
        <v>4</v>
      </c>
      <c r="H48" s="177">
        <v>0</v>
      </c>
      <c r="I48" s="415">
        <v>2304</v>
      </c>
      <c r="J48" s="177"/>
      <c r="K48" s="177"/>
      <c r="L48" s="177">
        <v>34</v>
      </c>
      <c r="M48" s="177">
        <v>32</v>
      </c>
      <c r="N48" s="177">
        <v>2</v>
      </c>
      <c r="O48" s="177">
        <v>0</v>
      </c>
      <c r="P48" s="177">
        <v>2</v>
      </c>
      <c r="Q48" s="177">
        <v>0</v>
      </c>
      <c r="R48" s="173">
        <v>2</v>
      </c>
      <c r="S48" s="174">
        <v>0</v>
      </c>
      <c r="T48" s="106">
        <v>0</v>
      </c>
      <c r="U48" s="106">
        <v>0</v>
      </c>
      <c r="V48" s="176">
        <v>2</v>
      </c>
      <c r="W48" s="111"/>
      <c r="X48" s="111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171"/>
      <c r="FC48" s="60"/>
      <c r="FD48" s="99"/>
      <c r="FE48" s="60"/>
      <c r="FF48" s="60"/>
      <c r="FG48" s="60"/>
      <c r="FH48" s="60"/>
      <c r="FI48" s="60"/>
      <c r="FJ48" s="60"/>
      <c r="FK48" s="60"/>
      <c r="FL48" s="60"/>
      <c r="FM48" s="60"/>
      <c r="FN48" s="60"/>
      <c r="FO48" s="60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60"/>
      <c r="IE48" s="60"/>
      <c r="IF48" s="60"/>
      <c r="IG48" s="60"/>
      <c r="IH48" s="60"/>
      <c r="II48" s="60"/>
      <c r="IJ48" s="60"/>
      <c r="IK48" s="60"/>
      <c r="IL48" s="60"/>
      <c r="IM48" s="60"/>
      <c r="IN48" s="60"/>
      <c r="IO48" s="60"/>
      <c r="IP48" s="60"/>
      <c r="IQ48" s="60"/>
      <c r="IS48" s="60"/>
    </row>
    <row r="49" spans="1:253" s="172" customFormat="1" x14ac:dyDescent="0.25">
      <c r="A49" s="426"/>
      <c r="B49" s="123" t="s">
        <v>189</v>
      </c>
      <c r="C49" s="149">
        <v>7</v>
      </c>
      <c r="D49" s="177">
        <v>6</v>
      </c>
      <c r="E49" s="177">
        <v>1</v>
      </c>
      <c r="F49" s="177">
        <v>4</v>
      </c>
      <c r="G49" s="177">
        <v>1</v>
      </c>
      <c r="H49" s="177">
        <v>0</v>
      </c>
      <c r="I49" s="415">
        <v>584</v>
      </c>
      <c r="J49" s="177"/>
      <c r="K49" s="177"/>
      <c r="L49" s="177">
        <v>8</v>
      </c>
      <c r="M49" s="177">
        <v>7</v>
      </c>
      <c r="N49" s="177">
        <v>1</v>
      </c>
      <c r="O49" s="177">
        <v>0</v>
      </c>
      <c r="P49" s="177">
        <v>1</v>
      </c>
      <c r="Q49" s="177">
        <v>0</v>
      </c>
      <c r="R49" s="173">
        <v>1</v>
      </c>
      <c r="S49" s="174">
        <v>0</v>
      </c>
      <c r="T49" s="106">
        <v>0</v>
      </c>
      <c r="U49" s="106">
        <v>0</v>
      </c>
      <c r="V49" s="176">
        <v>1</v>
      </c>
      <c r="W49" s="111"/>
      <c r="X49" s="111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171"/>
      <c r="FC49" s="60"/>
      <c r="FD49" s="99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S49" s="60"/>
    </row>
    <row r="50" spans="1:253" s="172" customFormat="1" x14ac:dyDescent="0.25">
      <c r="A50" s="426"/>
      <c r="B50" s="123" t="s">
        <v>190</v>
      </c>
      <c r="C50" s="149">
        <v>1</v>
      </c>
      <c r="D50" s="177">
        <v>0</v>
      </c>
      <c r="E50" s="177">
        <v>0</v>
      </c>
      <c r="F50" s="177">
        <v>0</v>
      </c>
      <c r="G50" s="177">
        <v>1</v>
      </c>
      <c r="H50" s="177">
        <v>0</v>
      </c>
      <c r="I50" s="415">
        <v>10</v>
      </c>
      <c r="J50" s="177"/>
      <c r="K50" s="177"/>
      <c r="L50" s="177">
        <v>1</v>
      </c>
      <c r="M50" s="177">
        <v>1</v>
      </c>
      <c r="N50" s="177">
        <v>0</v>
      </c>
      <c r="O50" s="177">
        <v>0</v>
      </c>
      <c r="P50" s="177">
        <v>0</v>
      </c>
      <c r="Q50" s="177">
        <v>0</v>
      </c>
      <c r="R50" s="173">
        <v>0</v>
      </c>
      <c r="S50" s="174">
        <v>0</v>
      </c>
      <c r="T50" s="106">
        <v>0</v>
      </c>
      <c r="U50" s="106">
        <v>0</v>
      </c>
      <c r="V50" s="176">
        <v>0</v>
      </c>
      <c r="W50" s="111"/>
      <c r="X50" s="111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171"/>
      <c r="FC50" s="60"/>
      <c r="FD50" s="99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S50" s="60"/>
    </row>
    <row r="51" spans="1:253" s="172" customFormat="1" x14ac:dyDescent="0.25">
      <c r="A51" s="426"/>
      <c r="B51" s="142" t="s">
        <v>102</v>
      </c>
      <c r="C51" s="149">
        <v>26</v>
      </c>
      <c r="D51" s="177">
        <v>24</v>
      </c>
      <c r="E51" s="177">
        <v>14</v>
      </c>
      <c r="F51" s="177">
        <v>11</v>
      </c>
      <c r="G51" s="177">
        <v>2</v>
      </c>
      <c r="H51" s="177">
        <v>1</v>
      </c>
      <c r="I51" s="415">
        <v>2016</v>
      </c>
      <c r="J51" s="177">
        <v>77.538461538461533</v>
      </c>
      <c r="K51" s="177">
        <v>65.882352941176464</v>
      </c>
      <c r="L51" s="177">
        <v>34</v>
      </c>
      <c r="M51" s="177">
        <v>27</v>
      </c>
      <c r="N51" s="177">
        <v>8</v>
      </c>
      <c r="O51" s="177">
        <v>0</v>
      </c>
      <c r="P51" s="177">
        <v>7</v>
      </c>
      <c r="Q51" s="177">
        <v>1</v>
      </c>
      <c r="R51" s="173">
        <v>10</v>
      </c>
      <c r="S51" s="174">
        <v>0</v>
      </c>
      <c r="T51" s="106">
        <v>0</v>
      </c>
      <c r="U51" s="106">
        <v>0</v>
      </c>
      <c r="V51" s="176">
        <v>1</v>
      </c>
      <c r="W51" s="111"/>
      <c r="X51" s="111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171"/>
      <c r="FC51" s="60"/>
      <c r="FD51" s="99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S51" s="60"/>
    </row>
    <row r="52" spans="1:253" s="172" customFormat="1" x14ac:dyDescent="0.25">
      <c r="A52" s="426"/>
      <c r="B52" s="123" t="s">
        <v>121</v>
      </c>
      <c r="C52" s="149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415">
        <v>0</v>
      </c>
      <c r="J52" s="177"/>
      <c r="K52" s="177"/>
      <c r="L52" s="177">
        <v>1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3">
        <v>0</v>
      </c>
      <c r="S52" s="174">
        <v>0</v>
      </c>
      <c r="T52" s="106">
        <v>0</v>
      </c>
      <c r="U52" s="106">
        <v>0</v>
      </c>
      <c r="V52" s="176">
        <v>0</v>
      </c>
      <c r="W52" s="111"/>
      <c r="X52" s="111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171"/>
      <c r="FC52" s="60"/>
      <c r="FD52" s="99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S52" s="60"/>
    </row>
    <row r="53" spans="1:253" s="69" customFormat="1" x14ac:dyDescent="0.25">
      <c r="A53" s="426" t="s">
        <v>180</v>
      </c>
      <c r="B53" s="141" t="s">
        <v>172</v>
      </c>
      <c r="C53" s="144">
        <f>'U.E. ALZIRA'!C39</f>
        <v>20</v>
      </c>
      <c r="D53" s="429">
        <f>'U.E. ALZIRA'!D39</f>
        <v>11</v>
      </c>
      <c r="E53" s="429">
        <f>'U.E. ALZIRA'!E39</f>
        <v>5</v>
      </c>
      <c r="F53" s="429">
        <f>'U.E. ALZIRA'!F39</f>
        <v>6</v>
      </c>
      <c r="G53" s="429">
        <f>'U.E. ALZIRA'!G39</f>
        <v>9</v>
      </c>
      <c r="H53" s="429">
        <f>'U.E. ALZIRA'!H39</f>
        <v>0</v>
      </c>
      <c r="I53" s="430">
        <f>'U.E. ALZIRA'!I39</f>
        <v>1068</v>
      </c>
      <c r="J53" s="429">
        <f>'U.E. ALZIRA'!J39</f>
        <v>53.4</v>
      </c>
      <c r="K53" s="429">
        <f>'U.E. ALZIRA'!K39</f>
        <v>34.901960784313722</v>
      </c>
      <c r="L53" s="429">
        <f>'U.E. ALZIRA'!L39</f>
        <v>34</v>
      </c>
      <c r="M53" s="429">
        <f>'U.E. ALZIRA'!M39</f>
        <v>27</v>
      </c>
      <c r="N53" s="429">
        <f>'U.E. ALZIRA'!N39</f>
        <v>5</v>
      </c>
      <c r="O53" s="429">
        <f>'U.E. ALZIRA'!O39</f>
        <v>5</v>
      </c>
      <c r="P53" s="429">
        <f>'U.E. ALZIRA'!P39</f>
        <v>0</v>
      </c>
      <c r="Q53" s="429">
        <f>'U.E. ALZIRA'!Q39</f>
        <v>0</v>
      </c>
      <c r="R53" s="136">
        <f>'U.E. ALZIRA'!R39</f>
        <v>2</v>
      </c>
      <c r="S53" s="137">
        <f>'U.E. ALZIRA'!S39</f>
        <v>0</v>
      </c>
      <c r="T53" s="138">
        <f>'U.E. ALZIRA'!T39</f>
        <v>0</v>
      </c>
      <c r="U53" s="138">
        <f>'U.E. ALZIRA'!U39</f>
        <v>0</v>
      </c>
      <c r="V53" s="148">
        <f>'U.E. ALZIRA'!V39</f>
        <v>1</v>
      </c>
      <c r="W53" s="134"/>
      <c r="X53" s="134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135"/>
      <c r="FC53" s="90"/>
      <c r="FD53" s="102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S53" s="90"/>
    </row>
    <row r="54" spans="1:253" s="69" customFormat="1" x14ac:dyDescent="0.25">
      <c r="A54" s="426" t="s">
        <v>133</v>
      </c>
      <c r="B54" s="141" t="s">
        <v>171</v>
      </c>
      <c r="C54" s="144">
        <f>SUM(C55:C60)</f>
        <v>78</v>
      </c>
      <c r="D54" s="429">
        <f t="shared" ref="D54:V54" si="6">SUM(D55:D60)</f>
        <v>68</v>
      </c>
      <c r="E54" s="429">
        <f t="shared" si="6"/>
        <v>35</v>
      </c>
      <c r="F54" s="429">
        <f t="shared" si="6"/>
        <v>32</v>
      </c>
      <c r="G54" s="429">
        <f t="shared" si="6"/>
        <v>11</v>
      </c>
      <c r="H54" s="429">
        <f t="shared" si="6"/>
        <v>3</v>
      </c>
      <c r="I54" s="430">
        <f t="shared" si="6"/>
        <v>5898</v>
      </c>
      <c r="J54" s="429">
        <f t="shared" si="6"/>
        <v>138.79480519480518</v>
      </c>
      <c r="K54" s="429">
        <f t="shared" si="6"/>
        <v>114.90196078431372</v>
      </c>
      <c r="L54" s="429">
        <f t="shared" si="6"/>
        <v>94</v>
      </c>
      <c r="M54" s="429">
        <f t="shared" si="6"/>
        <v>79</v>
      </c>
      <c r="N54" s="429">
        <f t="shared" si="6"/>
        <v>13</v>
      </c>
      <c r="O54" s="429">
        <f t="shared" si="6"/>
        <v>0</v>
      </c>
      <c r="P54" s="429">
        <f t="shared" si="6"/>
        <v>10</v>
      </c>
      <c r="Q54" s="429">
        <f t="shared" si="6"/>
        <v>3</v>
      </c>
      <c r="R54" s="136">
        <f t="shared" si="6"/>
        <v>14</v>
      </c>
      <c r="S54" s="137">
        <f t="shared" si="6"/>
        <v>1</v>
      </c>
      <c r="T54" s="138">
        <f t="shared" si="6"/>
        <v>2</v>
      </c>
      <c r="U54" s="138">
        <f t="shared" si="6"/>
        <v>3</v>
      </c>
      <c r="V54" s="148">
        <f t="shared" si="6"/>
        <v>4</v>
      </c>
      <c r="W54" s="134"/>
      <c r="X54" s="134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135"/>
      <c r="FC54" s="90"/>
      <c r="FD54" s="102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S54" s="90"/>
    </row>
    <row r="55" spans="1:253" s="69" customFormat="1" x14ac:dyDescent="0.25">
      <c r="A55" s="269"/>
      <c r="B55" s="142" t="s">
        <v>188</v>
      </c>
      <c r="C55" s="149">
        <f>'U.E. ALZIRA'!C40</f>
        <v>11</v>
      </c>
      <c r="D55" s="177">
        <f>'U.E. ALZIRA'!D40</f>
        <v>6</v>
      </c>
      <c r="E55" s="177">
        <f>'U.E. ALZIRA'!E40</f>
        <v>4</v>
      </c>
      <c r="F55" s="177">
        <f>'U.E. ALZIRA'!F40</f>
        <v>2</v>
      </c>
      <c r="G55" s="177">
        <f>'U.E. ALZIRA'!G40</f>
        <v>5</v>
      </c>
      <c r="H55" s="177">
        <f>'U.E. ALZIRA'!H40</f>
        <v>2</v>
      </c>
      <c r="I55" s="415">
        <f>'U.E. ALZIRA'!I40</f>
        <v>615</v>
      </c>
      <c r="J55" s="177">
        <f>'U.E. ALZIRA'!J40</f>
        <v>55.909090909090907</v>
      </c>
      <c r="K55" s="177">
        <f>'U.E. ALZIRA'!K40</f>
        <v>20.098039215686274</v>
      </c>
      <c r="L55" s="177">
        <f>'U.E. ALZIRA'!L40</f>
        <v>16</v>
      </c>
      <c r="M55" s="177">
        <f>'U.E. ALZIRA'!M40</f>
        <v>11</v>
      </c>
      <c r="N55" s="177">
        <f>'U.E. ALZIRA'!N40</f>
        <v>2</v>
      </c>
      <c r="O55" s="177">
        <f>'U.E. ALZIRA'!O40</f>
        <v>0</v>
      </c>
      <c r="P55" s="177">
        <f>'U.E. ALZIRA'!P40</f>
        <v>0</v>
      </c>
      <c r="Q55" s="177">
        <f>'U.E. ALZIRA'!Q40</f>
        <v>2</v>
      </c>
      <c r="R55" s="173">
        <f>'U.E. ALZIRA'!R40</f>
        <v>2</v>
      </c>
      <c r="S55" s="174">
        <f>'U.E. ALZIRA'!S40</f>
        <v>1</v>
      </c>
      <c r="T55" s="106">
        <f>'U.E. ALZIRA'!T40</f>
        <v>1</v>
      </c>
      <c r="U55" s="106">
        <f>'U.E. ALZIRA'!U40</f>
        <v>2</v>
      </c>
      <c r="V55" s="176">
        <f>'U.E. ALZIRA'!V40</f>
        <v>0</v>
      </c>
      <c r="W55" s="134"/>
      <c r="X55" s="134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135"/>
      <c r="FC55" s="90"/>
      <c r="FD55" s="102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S55" s="90"/>
    </row>
    <row r="56" spans="1:253" s="69" customFormat="1" x14ac:dyDescent="0.25">
      <c r="A56" s="269"/>
      <c r="B56" s="123" t="s">
        <v>170</v>
      </c>
      <c r="C56" s="149">
        <v>24</v>
      </c>
      <c r="D56" s="177">
        <v>23</v>
      </c>
      <c r="E56" s="177">
        <v>11</v>
      </c>
      <c r="F56" s="177">
        <v>10</v>
      </c>
      <c r="G56" s="177">
        <v>2</v>
      </c>
      <c r="H56" s="177">
        <v>1</v>
      </c>
      <c r="I56" s="415">
        <v>1812</v>
      </c>
      <c r="J56" s="177"/>
      <c r="K56" s="177"/>
      <c r="L56" s="177">
        <v>34</v>
      </c>
      <c r="M56" s="177">
        <v>25</v>
      </c>
      <c r="N56" s="177">
        <v>9</v>
      </c>
      <c r="O56" s="177">
        <v>0</v>
      </c>
      <c r="P56" s="177">
        <v>8</v>
      </c>
      <c r="Q56" s="177">
        <v>1</v>
      </c>
      <c r="R56" s="173">
        <v>8</v>
      </c>
      <c r="S56" s="174">
        <v>0</v>
      </c>
      <c r="T56" s="106">
        <v>1</v>
      </c>
      <c r="U56" s="106">
        <v>1</v>
      </c>
      <c r="V56" s="176">
        <v>3</v>
      </c>
      <c r="W56" s="134"/>
      <c r="X56" s="134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135"/>
      <c r="FC56" s="90"/>
      <c r="FD56" s="102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S56" s="90"/>
    </row>
    <row r="57" spans="1:253" s="69" customFormat="1" x14ac:dyDescent="0.25">
      <c r="A57" s="269"/>
      <c r="B57" s="123" t="s">
        <v>189</v>
      </c>
      <c r="C57" s="149">
        <v>6</v>
      </c>
      <c r="D57" s="177">
        <v>3</v>
      </c>
      <c r="E57" s="177">
        <v>0</v>
      </c>
      <c r="F57" s="177">
        <v>3</v>
      </c>
      <c r="G57" s="177">
        <v>3</v>
      </c>
      <c r="H57" s="177">
        <v>0</v>
      </c>
      <c r="I57" s="415">
        <v>409</v>
      </c>
      <c r="J57" s="177"/>
      <c r="K57" s="177"/>
      <c r="L57" s="177">
        <v>8</v>
      </c>
      <c r="M57" s="177">
        <v>6</v>
      </c>
      <c r="N57" s="177">
        <v>2</v>
      </c>
      <c r="O57" s="177">
        <v>0</v>
      </c>
      <c r="P57" s="177">
        <v>2</v>
      </c>
      <c r="Q57" s="177">
        <v>0</v>
      </c>
      <c r="R57" s="173">
        <v>1</v>
      </c>
      <c r="S57" s="174">
        <v>0</v>
      </c>
      <c r="T57" s="106">
        <v>0</v>
      </c>
      <c r="U57" s="106">
        <v>0</v>
      </c>
      <c r="V57" s="176">
        <v>0</v>
      </c>
      <c r="W57" s="134"/>
      <c r="X57" s="111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135"/>
      <c r="FC57" s="90"/>
      <c r="FD57" s="102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S57" s="90"/>
    </row>
    <row r="58" spans="1:253" s="69" customFormat="1" x14ac:dyDescent="0.25">
      <c r="A58" s="269"/>
      <c r="B58" s="123" t="s">
        <v>190</v>
      </c>
      <c r="C58" s="149">
        <v>1</v>
      </c>
      <c r="D58" s="177">
        <v>1</v>
      </c>
      <c r="E58" s="177">
        <v>0</v>
      </c>
      <c r="F58" s="177">
        <v>1</v>
      </c>
      <c r="G58" s="177">
        <v>0</v>
      </c>
      <c r="H58" s="177">
        <v>0</v>
      </c>
      <c r="I58" s="415">
        <v>89</v>
      </c>
      <c r="J58" s="177"/>
      <c r="K58" s="177"/>
      <c r="L58" s="177">
        <v>1</v>
      </c>
      <c r="M58" s="177">
        <v>1</v>
      </c>
      <c r="N58" s="177">
        <v>0</v>
      </c>
      <c r="O58" s="177">
        <v>0</v>
      </c>
      <c r="P58" s="177">
        <v>0</v>
      </c>
      <c r="Q58" s="177">
        <v>0</v>
      </c>
      <c r="R58" s="173">
        <v>0</v>
      </c>
      <c r="S58" s="174">
        <v>0</v>
      </c>
      <c r="T58" s="106">
        <v>0</v>
      </c>
      <c r="U58" s="106">
        <v>0</v>
      </c>
      <c r="V58" s="176">
        <v>0</v>
      </c>
      <c r="W58" s="134"/>
      <c r="X58" s="134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135"/>
      <c r="FC58" s="90"/>
      <c r="FD58" s="102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S58" s="90"/>
    </row>
    <row r="59" spans="1:253" s="69" customFormat="1" x14ac:dyDescent="0.25">
      <c r="A59" s="299"/>
      <c r="B59" s="414" t="s">
        <v>102</v>
      </c>
      <c r="C59" s="149">
        <v>35</v>
      </c>
      <c r="D59" s="177">
        <v>34</v>
      </c>
      <c r="E59" s="177">
        <v>20</v>
      </c>
      <c r="F59" s="177">
        <v>15</v>
      </c>
      <c r="G59" s="177">
        <v>1</v>
      </c>
      <c r="H59" s="177">
        <v>0</v>
      </c>
      <c r="I59" s="415">
        <v>2901</v>
      </c>
      <c r="J59" s="177">
        <v>82.885714285714286</v>
      </c>
      <c r="K59" s="177">
        <v>94.803921568627445</v>
      </c>
      <c r="L59" s="177">
        <v>34</v>
      </c>
      <c r="M59" s="177">
        <v>35</v>
      </c>
      <c r="N59" s="177">
        <v>0</v>
      </c>
      <c r="O59" s="177">
        <v>0</v>
      </c>
      <c r="P59" s="177">
        <v>0</v>
      </c>
      <c r="Q59" s="177">
        <v>0</v>
      </c>
      <c r="R59" s="173">
        <v>3</v>
      </c>
      <c r="S59" s="174">
        <v>0</v>
      </c>
      <c r="T59" s="106">
        <v>0</v>
      </c>
      <c r="U59" s="106">
        <v>0</v>
      </c>
      <c r="V59" s="176">
        <v>1</v>
      </c>
      <c r="W59" s="134"/>
      <c r="X59" s="134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135"/>
      <c r="FC59" s="90"/>
      <c r="FD59" s="102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S59" s="90"/>
    </row>
    <row r="60" spans="1:253" s="69" customFormat="1" x14ac:dyDescent="0.25">
      <c r="A60" s="299"/>
      <c r="B60" s="416" t="s">
        <v>121</v>
      </c>
      <c r="C60" s="149">
        <v>1</v>
      </c>
      <c r="D60" s="177">
        <v>1</v>
      </c>
      <c r="E60" s="177">
        <v>0</v>
      </c>
      <c r="F60" s="177">
        <v>1</v>
      </c>
      <c r="G60" s="177">
        <v>0</v>
      </c>
      <c r="H60" s="177">
        <v>0</v>
      </c>
      <c r="I60" s="415">
        <v>72</v>
      </c>
      <c r="J60" s="177"/>
      <c r="K60" s="177"/>
      <c r="L60" s="177">
        <v>1</v>
      </c>
      <c r="M60" s="177">
        <v>1</v>
      </c>
      <c r="N60" s="177">
        <v>0</v>
      </c>
      <c r="O60" s="177">
        <v>0</v>
      </c>
      <c r="P60" s="177">
        <v>0</v>
      </c>
      <c r="Q60" s="177">
        <v>0</v>
      </c>
      <c r="R60" s="173">
        <v>0</v>
      </c>
      <c r="S60" s="174">
        <v>0</v>
      </c>
      <c r="T60" s="106">
        <v>0</v>
      </c>
      <c r="U60" s="106">
        <v>0</v>
      </c>
      <c r="V60" s="176">
        <v>0</v>
      </c>
      <c r="W60" s="134"/>
      <c r="X60" s="134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135"/>
      <c r="FC60" s="90"/>
      <c r="FD60" s="102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S60" s="90"/>
    </row>
    <row r="61" spans="1:253" s="69" customFormat="1" x14ac:dyDescent="0.25">
      <c r="A61" s="426" t="s">
        <v>231</v>
      </c>
      <c r="B61" s="352" t="s">
        <v>172</v>
      </c>
      <c r="C61" s="144">
        <f>'U.E. ALZIRA'!C66</f>
        <v>7</v>
      </c>
      <c r="D61" s="429">
        <f>'U.E. ALZIRA'!D66</f>
        <v>5</v>
      </c>
      <c r="E61" s="429">
        <f>'U.E. ALZIRA'!E66</f>
        <v>4</v>
      </c>
      <c r="F61" s="429">
        <f>'U.E. ALZIRA'!F66</f>
        <v>1</v>
      </c>
      <c r="G61" s="429">
        <f>'U.E. ALZIRA'!G66</f>
        <v>2</v>
      </c>
      <c r="H61" s="429">
        <f>'U.E. ALZIRA'!H66</f>
        <v>0</v>
      </c>
      <c r="I61" s="430">
        <f>'U.E. ALZIRA'!I66</f>
        <v>436</v>
      </c>
      <c r="J61" s="429">
        <f>'U.E. ALZIRA'!J66</f>
        <v>62.285714285714285</v>
      </c>
      <c r="K61" s="429">
        <f>'U.E. ALZIRA'!K66</f>
        <v>14.248366013071895</v>
      </c>
      <c r="L61" s="429">
        <f>'U.E. ALZIRA'!L66</f>
        <v>17</v>
      </c>
      <c r="M61" s="429">
        <f>'U.E. ALZIRA'!M66</f>
        <v>11</v>
      </c>
      <c r="N61" s="429">
        <f>'U.E. ALZIRA'!N66</f>
        <v>6</v>
      </c>
      <c r="O61" s="429">
        <f>'U.E. ALZIRA'!O66</f>
        <v>6</v>
      </c>
      <c r="P61" s="429">
        <f>'U.E. ALZIRA'!P66</f>
        <v>0</v>
      </c>
      <c r="Q61" s="429">
        <f>'U.E. ALZIRA'!Q66</f>
        <v>0</v>
      </c>
      <c r="R61" s="136">
        <f>'U.E. ALZIRA'!R66</f>
        <v>0</v>
      </c>
      <c r="S61" s="137">
        <f>'U.E. ALZIRA'!S66</f>
        <v>0</v>
      </c>
      <c r="T61" s="138">
        <f>'U.E. ALZIRA'!T66</f>
        <v>0</v>
      </c>
      <c r="U61" s="138">
        <f>'U.E. ALZIRA'!U66</f>
        <v>0</v>
      </c>
      <c r="V61" s="148">
        <f>'U.E. ALZIRA'!V66</f>
        <v>1</v>
      </c>
      <c r="W61" s="134"/>
      <c r="X61" s="134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135"/>
      <c r="FC61" s="90"/>
      <c r="FD61" s="102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S61" s="90"/>
    </row>
    <row r="62" spans="1:253" s="90" customFormat="1" x14ac:dyDescent="0.25">
      <c r="A62" s="431" t="s">
        <v>197</v>
      </c>
      <c r="B62" s="410" t="s">
        <v>173</v>
      </c>
      <c r="C62" s="144">
        <f>'U.E. ALZIRA'!C18</f>
        <v>10</v>
      </c>
      <c r="D62" s="429">
        <f>'U.E. ALZIRA'!D18</f>
        <v>3</v>
      </c>
      <c r="E62" s="429">
        <f>'U.E. ALZIRA'!E18</f>
        <v>0</v>
      </c>
      <c r="F62" s="429">
        <f>'U.E. ALZIRA'!F18</f>
        <v>3</v>
      </c>
      <c r="G62" s="429">
        <f>'U.E. ALZIRA'!G18</f>
        <v>7</v>
      </c>
      <c r="H62" s="429">
        <f>'U.E. ALZIRA'!H18</f>
        <v>0</v>
      </c>
      <c r="I62" s="430">
        <f>'U.E. ALZIRA'!I18</f>
        <v>417</v>
      </c>
      <c r="J62" s="429">
        <f>'U.E. ALZIRA'!J18</f>
        <v>41.7</v>
      </c>
      <c r="K62" s="429">
        <f>'U.E. ALZIRA'!K18</f>
        <v>13.627450980392156</v>
      </c>
      <c r="L62" s="429">
        <f>'U.E. ALZIRA'!L18</f>
        <v>17</v>
      </c>
      <c r="M62" s="429">
        <f>'U.E. ALZIRA'!M18</f>
        <v>14</v>
      </c>
      <c r="N62" s="429">
        <f>'U.E. ALZIRA'!N18</f>
        <v>1</v>
      </c>
      <c r="O62" s="429">
        <f>'U.E. ALZIRA'!O18</f>
        <v>1</v>
      </c>
      <c r="P62" s="429">
        <f>'U.E. ALZIRA'!P18</f>
        <v>0</v>
      </c>
      <c r="Q62" s="429">
        <f>'U.E. ALZIRA'!Q18</f>
        <v>0</v>
      </c>
      <c r="R62" s="136">
        <f>'U.E. ALZIRA'!R18</f>
        <v>3</v>
      </c>
      <c r="S62" s="137">
        <f>'U.E. ALZIRA'!S18</f>
        <v>0</v>
      </c>
      <c r="T62" s="138">
        <f>'U.E. ALZIRA'!T18</f>
        <v>0</v>
      </c>
      <c r="U62" s="138">
        <f>'U.E. ALZIRA'!U18</f>
        <v>0</v>
      </c>
      <c r="V62" s="148">
        <f>'U.E. ALZIRA'!V18</f>
        <v>0</v>
      </c>
      <c r="W62" s="134"/>
      <c r="X62" s="134"/>
      <c r="FB62" s="135"/>
      <c r="FD62" s="102"/>
      <c r="HX62" s="418"/>
    </row>
    <row r="63" spans="1:253" s="69" customFormat="1" x14ac:dyDescent="0.25">
      <c r="A63" s="426" t="s">
        <v>179</v>
      </c>
      <c r="B63" s="352" t="s">
        <v>173</v>
      </c>
      <c r="C63" s="144">
        <f>'U.E. ALZIRA'!C36</f>
        <v>29</v>
      </c>
      <c r="D63" s="429">
        <f>'U.E. ALZIRA'!D36</f>
        <v>20</v>
      </c>
      <c r="E63" s="429">
        <f>'U.E. ALZIRA'!E36</f>
        <v>3</v>
      </c>
      <c r="F63" s="429">
        <f>'U.E. ALZIRA'!F36</f>
        <v>18</v>
      </c>
      <c r="G63" s="429">
        <f>'U.E. ALZIRA'!G36</f>
        <v>9</v>
      </c>
      <c r="H63" s="429">
        <f>'U.E. ALZIRA'!H36</f>
        <v>0</v>
      </c>
      <c r="I63" s="430">
        <f>'U.E. ALZIRA'!I36</f>
        <v>1539</v>
      </c>
      <c r="J63" s="429">
        <f>'U.E. ALZIRA'!J36</f>
        <v>53.068965517241381</v>
      </c>
      <c r="K63" s="429">
        <f>'U.E. ALZIRA'!K36</f>
        <v>50.294117647058826</v>
      </c>
      <c r="L63" s="429">
        <f>'U.E. ALZIRA'!L36</f>
        <v>34</v>
      </c>
      <c r="M63" s="429">
        <f>'U.E. ALZIRA'!M36</f>
        <v>31</v>
      </c>
      <c r="N63" s="429">
        <f>'U.E. ALZIRA'!N36</f>
        <v>0</v>
      </c>
      <c r="O63" s="429">
        <f>'U.E. ALZIRA'!O36</f>
        <v>0</v>
      </c>
      <c r="P63" s="429">
        <f>'U.E. ALZIRA'!P36</f>
        <v>0</v>
      </c>
      <c r="Q63" s="429">
        <f>'U.E. ALZIRA'!Q36</f>
        <v>0</v>
      </c>
      <c r="R63" s="136">
        <f>'U.E. ALZIRA'!R36</f>
        <v>2</v>
      </c>
      <c r="S63" s="137">
        <f>'U.E. ALZIRA'!S36</f>
        <v>0</v>
      </c>
      <c r="T63" s="138">
        <f>'U.E. ALZIRA'!T36</f>
        <v>0</v>
      </c>
      <c r="U63" s="138">
        <f>'U.E. ALZIRA'!U36</f>
        <v>0</v>
      </c>
      <c r="V63" s="148">
        <f>'U.E. ALZIRA'!V36</f>
        <v>3</v>
      </c>
      <c r="W63" s="134"/>
      <c r="X63" s="134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135"/>
      <c r="FC63" s="90"/>
      <c r="FD63" s="102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S63" s="90"/>
    </row>
    <row r="64" spans="1:253" s="90" customFormat="1" x14ac:dyDescent="0.25">
      <c r="A64" s="431" t="s">
        <v>239</v>
      </c>
      <c r="B64" s="410" t="s">
        <v>27</v>
      </c>
      <c r="C64" s="144">
        <f>'U.E. ALZIRA'!C96</f>
        <v>13</v>
      </c>
      <c r="D64" s="429">
        <f>'U.E. ALZIRA'!D96</f>
        <v>4</v>
      </c>
      <c r="E64" s="429">
        <f>'U.E. ALZIRA'!E96</f>
        <v>1</v>
      </c>
      <c r="F64" s="429">
        <f>'U.E. ALZIRA'!F96</f>
        <v>4</v>
      </c>
      <c r="G64" s="429">
        <f>'U.E. ALZIRA'!G96</f>
        <v>9</v>
      </c>
      <c r="H64" s="429">
        <f>'U.E. ALZIRA'!H96</f>
        <v>0</v>
      </c>
      <c r="I64" s="430">
        <f>'U.E. ALZIRA'!I96</f>
        <v>534</v>
      </c>
      <c r="J64" s="429">
        <f>'U.E. ALZIRA'!J96</f>
        <v>41.07692307692308</v>
      </c>
      <c r="K64" s="429">
        <f>'U.E. ALZIRA'!K96</f>
        <v>17.450980392156861</v>
      </c>
      <c r="L64" s="429">
        <f>'U.E. ALZIRA'!L96</f>
        <v>15</v>
      </c>
      <c r="M64" s="429">
        <f>'U.E. ALZIRA'!M96</f>
        <v>13</v>
      </c>
      <c r="N64" s="429">
        <f>'U.E. ALZIRA'!N96</f>
        <v>1</v>
      </c>
      <c r="O64" s="429">
        <f>'U.E. ALZIRA'!O96</f>
        <v>1</v>
      </c>
      <c r="P64" s="429">
        <f>'U.E. ALZIRA'!P96</f>
        <v>0</v>
      </c>
      <c r="Q64" s="429">
        <f>'U.E. ALZIRA'!Q96</f>
        <v>0</v>
      </c>
      <c r="R64" s="136">
        <f>'U.E. ALZIRA'!R96</f>
        <v>1</v>
      </c>
      <c r="S64" s="137">
        <f>'U.E. ALZIRA'!S96</f>
        <v>0</v>
      </c>
      <c r="T64" s="138">
        <f>'U.E. ALZIRA'!T96</f>
        <v>0</v>
      </c>
      <c r="U64" s="138">
        <f>'U.E. ALZIRA'!U96</f>
        <v>0</v>
      </c>
      <c r="V64" s="148">
        <f>'U.E. ALZIRA'!V96</f>
        <v>4</v>
      </c>
      <c r="W64" s="134"/>
      <c r="X64" s="134"/>
      <c r="FB64" s="135"/>
      <c r="FD64" s="102"/>
      <c r="HX64" s="418"/>
    </row>
    <row r="65" spans="1:256" s="90" customFormat="1" x14ac:dyDescent="0.25">
      <c r="A65" s="431" t="s">
        <v>230</v>
      </c>
      <c r="B65" s="410" t="s">
        <v>174</v>
      </c>
      <c r="C65" s="144">
        <f>'U.E. ALZIRA'!C41</f>
        <v>11</v>
      </c>
      <c r="D65" s="429">
        <f>'U.E. ALZIRA'!D41</f>
        <v>2</v>
      </c>
      <c r="E65" s="429">
        <f>'U.E. ALZIRA'!E41</f>
        <v>0</v>
      </c>
      <c r="F65" s="429">
        <f>'U.E. ALZIRA'!F41</f>
        <v>2</v>
      </c>
      <c r="G65" s="429">
        <f>'U.E. ALZIRA'!G41</f>
        <v>9</v>
      </c>
      <c r="H65" s="429">
        <f>'U.E. ALZIRA'!H41</f>
        <v>0</v>
      </c>
      <c r="I65" s="430">
        <f>'U.E. ALZIRA'!I41</f>
        <v>234</v>
      </c>
      <c r="J65" s="429">
        <f>'U.E. ALZIRA'!J41</f>
        <v>21.272727272727273</v>
      </c>
      <c r="K65" s="429">
        <f>'U.E. ALZIRA'!K41</f>
        <v>7.6470588235294121</v>
      </c>
      <c r="L65" s="429">
        <f>'U.E. ALZIRA'!L41</f>
        <v>18</v>
      </c>
      <c r="M65" s="429">
        <f>'U.E. ALZIRA'!M41</f>
        <v>14</v>
      </c>
      <c r="N65" s="429">
        <f>'U.E. ALZIRA'!N41</f>
        <v>4</v>
      </c>
      <c r="O65" s="429">
        <f>'U.E. ALZIRA'!O41</f>
        <v>4</v>
      </c>
      <c r="P65" s="429">
        <f>'U.E. ALZIRA'!P41</f>
        <v>0</v>
      </c>
      <c r="Q65" s="429">
        <f>'U.E. ALZIRA'!Q41</f>
        <v>0</v>
      </c>
      <c r="R65" s="136">
        <f>'U.E. ALZIRA'!R41</f>
        <v>0</v>
      </c>
      <c r="S65" s="137">
        <f>'U.E. ALZIRA'!S41</f>
        <v>0</v>
      </c>
      <c r="T65" s="138">
        <f>'U.E. ALZIRA'!T41</f>
        <v>0</v>
      </c>
      <c r="U65" s="138">
        <f>'U.E. ALZIRA'!U41</f>
        <v>0</v>
      </c>
      <c r="V65" s="148">
        <f>'U.E. ALZIRA'!V41</f>
        <v>0</v>
      </c>
      <c r="W65" s="134"/>
      <c r="X65" s="134"/>
      <c r="FB65" s="135"/>
      <c r="FD65" s="102"/>
      <c r="HX65" s="418"/>
    </row>
    <row r="66" spans="1:256" s="90" customFormat="1" x14ac:dyDescent="0.25">
      <c r="A66" s="431" t="s">
        <v>195</v>
      </c>
      <c r="B66" s="410" t="s">
        <v>173</v>
      </c>
      <c r="C66" s="144">
        <f>'U.E. ALZIRA'!C14</f>
        <v>30</v>
      </c>
      <c r="D66" s="429">
        <f>'U.E. ALZIRA'!D14</f>
        <v>10</v>
      </c>
      <c r="E66" s="429">
        <f>'U.E. ALZIRA'!E14</f>
        <v>4</v>
      </c>
      <c r="F66" s="429">
        <f>'U.E. ALZIRA'!F14</f>
        <v>6</v>
      </c>
      <c r="G66" s="429">
        <f>'U.E. ALZIRA'!G14</f>
        <v>20</v>
      </c>
      <c r="H66" s="429">
        <f>'U.E. ALZIRA'!H14</f>
        <v>2</v>
      </c>
      <c r="I66" s="430">
        <f>'U.E. ALZIRA'!I14</f>
        <v>1245</v>
      </c>
      <c r="J66" s="429">
        <f>'U.E. ALZIRA'!J14</f>
        <v>41.5</v>
      </c>
      <c r="K66" s="429">
        <f>'U.E. ALZIRA'!K14</f>
        <v>40.686274509803923</v>
      </c>
      <c r="L66" s="429">
        <f>'U.E. ALZIRA'!L14</f>
        <v>34</v>
      </c>
      <c r="M66" s="429">
        <f>'U.E. ALZIRA'!M14</f>
        <v>30</v>
      </c>
      <c r="N66" s="429">
        <f>'U.E. ALZIRA'!N14</f>
        <v>2</v>
      </c>
      <c r="O66" s="429">
        <f>'U.E. ALZIRA'!O14</f>
        <v>0</v>
      </c>
      <c r="P66" s="429">
        <f>'U.E. ALZIRA'!P14</f>
        <v>0</v>
      </c>
      <c r="Q66" s="429">
        <f>'U.E. ALZIRA'!Q14</f>
        <v>2</v>
      </c>
      <c r="R66" s="136">
        <f>'U.E. ALZIRA'!R14</f>
        <v>6</v>
      </c>
      <c r="S66" s="137">
        <f>'U.E. ALZIRA'!S14</f>
        <v>1</v>
      </c>
      <c r="T66" s="138">
        <f>'U.E. ALZIRA'!T14</f>
        <v>0</v>
      </c>
      <c r="U66" s="138">
        <f>'U.E. ALZIRA'!U14</f>
        <v>1</v>
      </c>
      <c r="V66" s="148">
        <f>'U.E. ALZIRA'!V14</f>
        <v>0</v>
      </c>
      <c r="W66" s="134"/>
      <c r="X66" s="134"/>
      <c r="FB66" s="135"/>
      <c r="FD66" s="102"/>
      <c r="HX66" s="418"/>
    </row>
    <row r="67" spans="1:256" s="90" customFormat="1" x14ac:dyDescent="0.25">
      <c r="A67" s="431" t="s">
        <v>181</v>
      </c>
      <c r="B67" s="410" t="s">
        <v>27</v>
      </c>
      <c r="C67" s="144">
        <f>SUM(C68:C70)</f>
        <v>44</v>
      </c>
      <c r="D67" s="429">
        <f t="shared" ref="D67:V67" si="7">SUM(D68:D70)</f>
        <v>26</v>
      </c>
      <c r="E67" s="429">
        <f t="shared" si="7"/>
        <v>11</v>
      </c>
      <c r="F67" s="429">
        <f t="shared" si="7"/>
        <v>15</v>
      </c>
      <c r="G67" s="429">
        <f t="shared" si="7"/>
        <v>18</v>
      </c>
      <c r="H67" s="429">
        <f t="shared" si="7"/>
        <v>1</v>
      </c>
      <c r="I67" s="430">
        <f t="shared" si="7"/>
        <v>2427</v>
      </c>
      <c r="J67" s="429">
        <f t="shared" si="7"/>
        <v>53.064516129032256</v>
      </c>
      <c r="K67" s="429">
        <f t="shared" si="7"/>
        <v>53.75816993464052</v>
      </c>
      <c r="L67" s="429">
        <f t="shared" si="7"/>
        <v>36</v>
      </c>
      <c r="M67" s="429">
        <f t="shared" si="7"/>
        <v>46</v>
      </c>
      <c r="N67" s="429">
        <f t="shared" si="7"/>
        <v>3</v>
      </c>
      <c r="O67" s="429">
        <f t="shared" si="7"/>
        <v>1</v>
      </c>
      <c r="P67" s="429">
        <f t="shared" si="7"/>
        <v>0</v>
      </c>
      <c r="Q67" s="429">
        <f t="shared" si="7"/>
        <v>2</v>
      </c>
      <c r="R67" s="136">
        <f t="shared" si="7"/>
        <v>7</v>
      </c>
      <c r="S67" s="137">
        <f t="shared" si="7"/>
        <v>1</v>
      </c>
      <c r="T67" s="138">
        <f t="shared" si="7"/>
        <v>1</v>
      </c>
      <c r="U67" s="138">
        <f t="shared" si="7"/>
        <v>2</v>
      </c>
      <c r="V67" s="148">
        <f t="shared" si="7"/>
        <v>8</v>
      </c>
      <c r="W67" s="134"/>
      <c r="X67" s="134"/>
      <c r="FB67" s="135"/>
      <c r="FD67" s="102"/>
      <c r="HX67" s="418"/>
    </row>
    <row r="68" spans="1:256" s="55" customFormat="1" x14ac:dyDescent="0.25">
      <c r="A68" s="270"/>
      <c r="B68" s="142" t="s">
        <v>188</v>
      </c>
      <c r="C68" s="149">
        <f>'U.E. ALZIRA'!C90</f>
        <v>31</v>
      </c>
      <c r="D68" s="177">
        <f>'U.E. ALZIRA'!D90</f>
        <v>18</v>
      </c>
      <c r="E68" s="177">
        <f>'U.E. ALZIRA'!E90</f>
        <v>5</v>
      </c>
      <c r="F68" s="177">
        <f>'U.E. ALZIRA'!F90</f>
        <v>13</v>
      </c>
      <c r="G68" s="177">
        <f>'U.E. ALZIRA'!G90</f>
        <v>13</v>
      </c>
      <c r="H68" s="177">
        <f>'U.E. ALZIRA'!H90</f>
        <v>0</v>
      </c>
      <c r="I68" s="415">
        <f>'U.E. ALZIRA'!I90</f>
        <v>1645</v>
      </c>
      <c r="J68" s="177">
        <f>'U.E. ALZIRA'!J90</f>
        <v>53.064516129032256</v>
      </c>
      <c r="K68" s="177">
        <f>'U.E. ALZIRA'!K90</f>
        <v>53.75816993464052</v>
      </c>
      <c r="L68" s="177">
        <f>'U.E. ALZIRA'!L90</f>
        <v>34</v>
      </c>
      <c r="M68" s="177">
        <f>'U.E. ALZIRA'!M90</f>
        <v>32</v>
      </c>
      <c r="N68" s="177">
        <f>'U.E. ALZIRA'!N90</f>
        <v>0</v>
      </c>
      <c r="O68" s="177">
        <f>'U.E. ALZIRA'!O90</f>
        <v>0</v>
      </c>
      <c r="P68" s="177">
        <f>'U.E. ALZIRA'!P90</f>
        <v>0</v>
      </c>
      <c r="Q68" s="177">
        <f>'U.E. ALZIRA'!Q90</f>
        <v>0</v>
      </c>
      <c r="R68" s="173">
        <f>'U.E. ALZIRA'!R90</f>
        <v>4</v>
      </c>
      <c r="S68" s="174">
        <f>'U.E. ALZIRA'!S90</f>
        <v>0</v>
      </c>
      <c r="T68" s="106">
        <f>'U.E. ALZIRA'!T90</f>
        <v>0</v>
      </c>
      <c r="U68" s="106">
        <f>'U.E. ALZIRA'!U90</f>
        <v>0</v>
      </c>
      <c r="V68" s="176">
        <f>'U.E. ALZIRA'!V90</f>
        <v>7</v>
      </c>
      <c r="W68" s="134"/>
      <c r="X68" s="134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9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171"/>
      <c r="FC68" s="60"/>
      <c r="FD68" s="99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101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</row>
    <row r="69" spans="1:256" s="55" customFormat="1" x14ac:dyDescent="0.25">
      <c r="A69" s="270"/>
      <c r="B69" s="428" t="s">
        <v>82</v>
      </c>
      <c r="C69" s="149">
        <v>1</v>
      </c>
      <c r="D69" s="177">
        <v>1</v>
      </c>
      <c r="E69" s="177">
        <v>1</v>
      </c>
      <c r="F69" s="177">
        <v>0</v>
      </c>
      <c r="G69" s="177">
        <v>0</v>
      </c>
      <c r="H69" s="177">
        <v>0</v>
      </c>
      <c r="I69" s="415">
        <v>90</v>
      </c>
      <c r="J69" s="177"/>
      <c r="K69" s="177"/>
      <c r="L69" s="177">
        <v>2</v>
      </c>
      <c r="M69" s="177">
        <v>1</v>
      </c>
      <c r="N69" s="177">
        <v>1</v>
      </c>
      <c r="O69" s="177">
        <v>1</v>
      </c>
      <c r="P69" s="177">
        <v>0</v>
      </c>
      <c r="Q69" s="177">
        <v>0</v>
      </c>
      <c r="R69" s="173">
        <v>0</v>
      </c>
      <c r="S69" s="174">
        <v>0</v>
      </c>
      <c r="T69" s="106">
        <v>0</v>
      </c>
      <c r="U69" s="106">
        <v>0</v>
      </c>
      <c r="V69" s="176">
        <v>0</v>
      </c>
      <c r="W69" s="134"/>
      <c r="X69" s="134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9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171"/>
      <c r="FC69" s="60"/>
      <c r="FD69" s="99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101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</row>
    <row r="70" spans="1:256" s="55" customFormat="1" x14ac:dyDescent="0.25">
      <c r="A70" s="270"/>
      <c r="B70" s="427" t="s">
        <v>76</v>
      </c>
      <c r="C70" s="149">
        <v>12</v>
      </c>
      <c r="D70" s="177">
        <v>7</v>
      </c>
      <c r="E70" s="177">
        <v>5</v>
      </c>
      <c r="F70" s="177">
        <v>2</v>
      </c>
      <c r="G70" s="177">
        <v>5</v>
      </c>
      <c r="H70" s="177">
        <v>1</v>
      </c>
      <c r="I70" s="415">
        <v>692</v>
      </c>
      <c r="J70" s="177"/>
      <c r="K70" s="177"/>
      <c r="L70" s="177">
        <v>0</v>
      </c>
      <c r="M70" s="177">
        <v>13</v>
      </c>
      <c r="N70" s="177">
        <v>2</v>
      </c>
      <c r="O70" s="177">
        <v>0</v>
      </c>
      <c r="P70" s="177">
        <v>0</v>
      </c>
      <c r="Q70" s="177">
        <v>2</v>
      </c>
      <c r="R70" s="173">
        <v>3</v>
      </c>
      <c r="S70" s="174">
        <v>1</v>
      </c>
      <c r="T70" s="106">
        <v>1</v>
      </c>
      <c r="U70" s="106">
        <v>2</v>
      </c>
      <c r="V70" s="176">
        <v>1</v>
      </c>
      <c r="W70" s="134"/>
      <c r="X70" s="134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9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171"/>
      <c r="FC70" s="60"/>
      <c r="FD70" s="99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101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</row>
    <row r="71" spans="1:256" s="90" customFormat="1" x14ac:dyDescent="0.25">
      <c r="A71" s="431" t="s">
        <v>182</v>
      </c>
      <c r="B71" s="432" t="s">
        <v>27</v>
      </c>
      <c r="C71" s="144">
        <f>'U.E. ALZIRA'!C91</f>
        <v>15</v>
      </c>
      <c r="D71" s="429">
        <f>'U.E. ALZIRA'!D91</f>
        <v>5</v>
      </c>
      <c r="E71" s="429">
        <f>'U.E. ALZIRA'!E91</f>
        <v>2</v>
      </c>
      <c r="F71" s="429">
        <f>'U.E. ALZIRA'!F91</f>
        <v>3</v>
      </c>
      <c r="G71" s="429">
        <f>'U.E. ALZIRA'!G91</f>
        <v>10</v>
      </c>
      <c r="H71" s="429">
        <f>'U.E. ALZIRA'!H91</f>
        <v>0</v>
      </c>
      <c r="I71" s="430">
        <f>'U.E. ALZIRA'!I91</f>
        <v>696</v>
      </c>
      <c r="J71" s="429">
        <f>'U.E. ALZIRA'!J91</f>
        <v>46.4</v>
      </c>
      <c r="K71" s="429">
        <f>'U.E. ALZIRA'!K91</f>
        <v>22.745098039215687</v>
      </c>
      <c r="L71" s="429">
        <f>'U.E. ALZIRA'!L91</f>
        <v>16</v>
      </c>
      <c r="M71" s="429">
        <f>'U.E. ALZIRA'!M91</f>
        <v>15</v>
      </c>
      <c r="N71" s="429">
        <f>'U.E. ALZIRA'!N91</f>
        <v>1</v>
      </c>
      <c r="O71" s="429">
        <f>'U.E. ALZIRA'!O91</f>
        <v>1</v>
      </c>
      <c r="P71" s="429">
        <f>'U.E. ALZIRA'!P91</f>
        <v>0</v>
      </c>
      <c r="Q71" s="429">
        <f>'U.E. ALZIRA'!Q91</f>
        <v>0</v>
      </c>
      <c r="R71" s="136">
        <f>'U.E. ALZIRA'!R91</f>
        <v>1</v>
      </c>
      <c r="S71" s="137">
        <f>'U.E. ALZIRA'!S91</f>
        <v>0</v>
      </c>
      <c r="T71" s="138">
        <f>'U.E. ALZIRA'!T91</f>
        <v>0</v>
      </c>
      <c r="U71" s="138">
        <f>'U.E. ALZIRA'!U91</f>
        <v>0</v>
      </c>
      <c r="V71" s="148">
        <f>'U.E. ALZIRA'!V91</f>
        <v>1</v>
      </c>
      <c r="W71" s="134"/>
      <c r="X71" s="134"/>
      <c r="FB71" s="135"/>
      <c r="FD71" s="102"/>
      <c r="HX71" s="418"/>
    </row>
    <row r="72" spans="1:256" s="90" customFormat="1" x14ac:dyDescent="0.25">
      <c r="A72" s="431" t="s">
        <v>161</v>
      </c>
      <c r="B72" s="410" t="s">
        <v>174</v>
      </c>
      <c r="C72" s="144">
        <f>SUM(C73:C76)</f>
        <v>54</v>
      </c>
      <c r="D72" s="429">
        <f t="shared" ref="D72:V72" si="8">SUM(D73:D76)</f>
        <v>51</v>
      </c>
      <c r="E72" s="429">
        <f t="shared" si="8"/>
        <v>23</v>
      </c>
      <c r="F72" s="429">
        <f t="shared" si="8"/>
        <v>28</v>
      </c>
      <c r="G72" s="429">
        <f t="shared" si="8"/>
        <v>3</v>
      </c>
      <c r="H72" s="429">
        <f t="shared" si="8"/>
        <v>0</v>
      </c>
      <c r="I72" s="430">
        <f t="shared" si="8"/>
        <v>4146</v>
      </c>
      <c r="J72" s="429">
        <f t="shared" si="8"/>
        <v>83.583333333333329</v>
      </c>
      <c r="K72" s="429">
        <f t="shared" si="8"/>
        <v>32.777777777777779</v>
      </c>
      <c r="L72" s="429">
        <f t="shared" si="8"/>
        <v>59</v>
      </c>
      <c r="M72" s="429">
        <f t="shared" si="8"/>
        <v>55</v>
      </c>
      <c r="N72" s="429">
        <f t="shared" si="8"/>
        <v>4</v>
      </c>
      <c r="O72" s="429">
        <f t="shared" si="8"/>
        <v>0</v>
      </c>
      <c r="P72" s="429">
        <f t="shared" si="8"/>
        <v>4</v>
      </c>
      <c r="Q72" s="429">
        <f t="shared" si="8"/>
        <v>0</v>
      </c>
      <c r="R72" s="136">
        <f t="shared" si="8"/>
        <v>4</v>
      </c>
      <c r="S72" s="137">
        <f t="shared" si="8"/>
        <v>0</v>
      </c>
      <c r="T72" s="138">
        <f t="shared" si="8"/>
        <v>0</v>
      </c>
      <c r="U72" s="138">
        <f t="shared" si="8"/>
        <v>0</v>
      </c>
      <c r="V72" s="148">
        <f t="shared" si="8"/>
        <v>11</v>
      </c>
      <c r="W72" s="134"/>
      <c r="X72" s="134"/>
      <c r="FB72" s="135"/>
      <c r="FD72" s="102"/>
      <c r="HX72" s="418"/>
    </row>
    <row r="73" spans="1:256" s="55" customFormat="1" x14ac:dyDescent="0.25">
      <c r="A73" s="270"/>
      <c r="B73" s="142" t="s">
        <v>188</v>
      </c>
      <c r="C73" s="149">
        <f>'U.E. ALZIRA'!C92</f>
        <v>12</v>
      </c>
      <c r="D73" s="177">
        <f>'U.E. ALZIRA'!D92</f>
        <v>12</v>
      </c>
      <c r="E73" s="177">
        <f>'U.E. ALZIRA'!E92</f>
        <v>8</v>
      </c>
      <c r="F73" s="177">
        <f>'U.E. ALZIRA'!F92</f>
        <v>4</v>
      </c>
      <c r="G73" s="177">
        <f>'U.E. ALZIRA'!G92</f>
        <v>0</v>
      </c>
      <c r="H73" s="177">
        <f>'U.E. ALZIRA'!H92</f>
        <v>0</v>
      </c>
      <c r="I73" s="415">
        <f>'U.E. ALZIRA'!I92</f>
        <v>1003</v>
      </c>
      <c r="J73" s="177">
        <f>'U.E. ALZIRA'!J92</f>
        <v>83.583333333333329</v>
      </c>
      <c r="K73" s="177">
        <f>'U.E. ALZIRA'!K92</f>
        <v>32.777777777777779</v>
      </c>
      <c r="L73" s="177">
        <f>'U.E. ALZIRA'!L92</f>
        <v>16</v>
      </c>
      <c r="M73" s="177">
        <f>'U.E. ALZIRA'!M92</f>
        <v>12</v>
      </c>
      <c r="N73" s="177">
        <f>'U.E. ALZIRA'!N92</f>
        <v>4</v>
      </c>
      <c r="O73" s="177">
        <f>'U.E. ALZIRA'!O92</f>
        <v>0</v>
      </c>
      <c r="P73" s="177">
        <f>'U.E. ALZIRA'!P92</f>
        <v>4</v>
      </c>
      <c r="Q73" s="177">
        <f>'U.E. ALZIRA'!Q92</f>
        <v>0</v>
      </c>
      <c r="R73" s="173">
        <f>'U.E. ALZIRA'!R92</f>
        <v>1</v>
      </c>
      <c r="S73" s="174">
        <f>'U.E. ALZIRA'!S92</f>
        <v>0</v>
      </c>
      <c r="T73" s="106">
        <f>'U.E. ALZIRA'!T92</f>
        <v>0</v>
      </c>
      <c r="U73" s="106">
        <f>'U.E. ALZIRA'!U92</f>
        <v>0</v>
      </c>
      <c r="V73" s="176">
        <f>'U.E. ALZIRA'!V92</f>
        <v>3</v>
      </c>
      <c r="W73" s="134"/>
      <c r="X73" s="134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9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171"/>
      <c r="FC73" s="60"/>
      <c r="FD73" s="99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101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</row>
    <row r="74" spans="1:256" s="172" customFormat="1" x14ac:dyDescent="0.25">
      <c r="A74" s="84"/>
      <c r="B74" s="123" t="s">
        <v>170</v>
      </c>
      <c r="C74" s="149">
        <v>33</v>
      </c>
      <c r="D74" s="177">
        <v>30</v>
      </c>
      <c r="E74" s="177">
        <v>14</v>
      </c>
      <c r="F74" s="177">
        <v>16</v>
      </c>
      <c r="G74" s="177">
        <v>3</v>
      </c>
      <c r="H74" s="177">
        <v>0</v>
      </c>
      <c r="I74" s="415">
        <v>2526</v>
      </c>
      <c r="J74" s="177"/>
      <c r="K74" s="177"/>
      <c r="L74" s="177">
        <v>34</v>
      </c>
      <c r="M74" s="177">
        <v>34</v>
      </c>
      <c r="N74" s="177">
        <v>0</v>
      </c>
      <c r="O74" s="177">
        <v>0</v>
      </c>
      <c r="P74" s="177">
        <v>0</v>
      </c>
      <c r="Q74" s="177">
        <v>0</v>
      </c>
      <c r="R74" s="173">
        <v>2</v>
      </c>
      <c r="S74" s="174">
        <v>0</v>
      </c>
      <c r="T74" s="106">
        <v>0</v>
      </c>
      <c r="U74" s="106">
        <v>0</v>
      </c>
      <c r="V74" s="176">
        <v>6</v>
      </c>
      <c r="W74" s="111"/>
      <c r="X74" s="111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171"/>
      <c r="FC74" s="60"/>
      <c r="FD74" s="99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S74" s="60"/>
    </row>
    <row r="75" spans="1:256" s="172" customFormat="1" x14ac:dyDescent="0.25">
      <c r="A75" s="84"/>
      <c r="B75" s="123" t="s">
        <v>189</v>
      </c>
      <c r="C75" s="149">
        <v>8</v>
      </c>
      <c r="D75" s="177">
        <v>8</v>
      </c>
      <c r="E75" s="177">
        <v>1</v>
      </c>
      <c r="F75" s="177">
        <v>7</v>
      </c>
      <c r="G75" s="177">
        <v>0</v>
      </c>
      <c r="H75" s="177">
        <v>0</v>
      </c>
      <c r="I75" s="415">
        <v>537</v>
      </c>
      <c r="J75" s="177"/>
      <c r="K75" s="177"/>
      <c r="L75" s="177">
        <v>8</v>
      </c>
      <c r="M75" s="177">
        <v>8</v>
      </c>
      <c r="N75" s="177">
        <v>0</v>
      </c>
      <c r="O75" s="177">
        <v>0</v>
      </c>
      <c r="P75" s="177">
        <v>0</v>
      </c>
      <c r="Q75" s="177">
        <v>0</v>
      </c>
      <c r="R75" s="173">
        <v>1</v>
      </c>
      <c r="S75" s="174">
        <v>0</v>
      </c>
      <c r="T75" s="106">
        <v>0</v>
      </c>
      <c r="U75" s="106">
        <v>0</v>
      </c>
      <c r="V75" s="176">
        <v>2</v>
      </c>
      <c r="W75" s="111"/>
      <c r="X75" s="111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171"/>
      <c r="FC75" s="60"/>
      <c r="FD75" s="99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S75" s="60"/>
    </row>
    <row r="76" spans="1:256" s="172" customFormat="1" x14ac:dyDescent="0.25">
      <c r="A76" s="84"/>
      <c r="B76" s="123" t="s">
        <v>190</v>
      </c>
      <c r="C76" s="149">
        <v>1</v>
      </c>
      <c r="D76" s="177">
        <v>1</v>
      </c>
      <c r="E76" s="177">
        <v>0</v>
      </c>
      <c r="F76" s="177">
        <v>1</v>
      </c>
      <c r="G76" s="177">
        <v>0</v>
      </c>
      <c r="H76" s="177">
        <v>0</v>
      </c>
      <c r="I76" s="415">
        <v>80</v>
      </c>
      <c r="J76" s="177"/>
      <c r="K76" s="177"/>
      <c r="L76" s="177">
        <v>1</v>
      </c>
      <c r="M76" s="177">
        <v>1</v>
      </c>
      <c r="N76" s="177">
        <v>0</v>
      </c>
      <c r="O76" s="177">
        <v>0</v>
      </c>
      <c r="P76" s="177">
        <v>0</v>
      </c>
      <c r="Q76" s="177">
        <v>0</v>
      </c>
      <c r="R76" s="173">
        <v>0</v>
      </c>
      <c r="S76" s="174">
        <v>0</v>
      </c>
      <c r="T76" s="106">
        <v>0</v>
      </c>
      <c r="U76" s="106">
        <v>0</v>
      </c>
      <c r="V76" s="176">
        <v>0</v>
      </c>
      <c r="W76" s="111"/>
      <c r="X76" s="111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171"/>
      <c r="FC76" s="60"/>
      <c r="FD76" s="99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S76" s="60"/>
    </row>
    <row r="77" spans="1:256" s="90" customFormat="1" x14ac:dyDescent="0.25">
      <c r="A77" s="431" t="s">
        <v>152</v>
      </c>
      <c r="B77" s="410" t="s">
        <v>174</v>
      </c>
      <c r="C77" s="144">
        <f>SUM(C78:C82)</f>
        <v>49</v>
      </c>
      <c r="D77" s="429">
        <f t="shared" ref="D77:V77" si="9">SUM(D78:D82)</f>
        <v>13</v>
      </c>
      <c r="E77" s="429">
        <f t="shared" si="9"/>
        <v>3</v>
      </c>
      <c r="F77" s="429">
        <f t="shared" si="9"/>
        <v>9</v>
      </c>
      <c r="G77" s="429">
        <f t="shared" si="9"/>
        <v>36</v>
      </c>
      <c r="H77" s="429">
        <f t="shared" si="9"/>
        <v>0</v>
      </c>
      <c r="I77" s="430">
        <f t="shared" si="9"/>
        <v>1593</v>
      </c>
      <c r="J77" s="429">
        <f t="shared" si="9"/>
        <v>43.10526315789474</v>
      </c>
      <c r="K77" s="429">
        <f t="shared" si="9"/>
        <v>21.470588235294116</v>
      </c>
      <c r="L77" s="429">
        <f t="shared" si="9"/>
        <v>92</v>
      </c>
      <c r="M77" s="429">
        <f t="shared" si="9"/>
        <v>63</v>
      </c>
      <c r="N77" s="429">
        <f t="shared" si="9"/>
        <v>29</v>
      </c>
      <c r="O77" s="429">
        <f t="shared" si="9"/>
        <v>24</v>
      </c>
      <c r="P77" s="429">
        <f t="shared" si="9"/>
        <v>5</v>
      </c>
      <c r="Q77" s="429">
        <f t="shared" si="9"/>
        <v>0</v>
      </c>
      <c r="R77" s="136">
        <f t="shared" si="9"/>
        <v>2</v>
      </c>
      <c r="S77" s="137">
        <f t="shared" si="9"/>
        <v>0</v>
      </c>
      <c r="T77" s="138">
        <f t="shared" si="9"/>
        <v>0</v>
      </c>
      <c r="U77" s="138">
        <f t="shared" si="9"/>
        <v>0</v>
      </c>
      <c r="V77" s="148">
        <f t="shared" si="9"/>
        <v>3</v>
      </c>
      <c r="W77" s="134"/>
      <c r="X77" s="134"/>
      <c r="FB77" s="135"/>
      <c r="FD77" s="102"/>
      <c r="HX77" s="418"/>
    </row>
    <row r="78" spans="1:256" s="55" customFormat="1" x14ac:dyDescent="0.25">
      <c r="A78" s="270"/>
      <c r="B78" s="142" t="s">
        <v>188</v>
      </c>
      <c r="C78" s="149">
        <f>'U.E. ALZIRA'!C93</f>
        <v>19</v>
      </c>
      <c r="D78" s="177">
        <f>'U.E. ALZIRA'!D93</f>
        <v>5</v>
      </c>
      <c r="E78" s="177">
        <f>'U.E. ALZIRA'!E93</f>
        <v>0</v>
      </c>
      <c r="F78" s="177">
        <f>'U.E. ALZIRA'!F93</f>
        <v>5</v>
      </c>
      <c r="G78" s="177">
        <f>'U.E. ALZIRA'!G93</f>
        <v>14</v>
      </c>
      <c r="H78" s="177">
        <f>'U.E. ALZIRA'!H93</f>
        <v>0</v>
      </c>
      <c r="I78" s="415">
        <f>'U.E. ALZIRA'!I93</f>
        <v>648</v>
      </c>
      <c r="J78" s="177">
        <f>'U.E. ALZIRA'!J93</f>
        <v>34.10526315789474</v>
      </c>
      <c r="K78" s="177">
        <f>'U.E. ALZIRA'!K93</f>
        <v>21.176470588235293</v>
      </c>
      <c r="L78" s="177">
        <f>'U.E. ALZIRA'!L93</f>
        <v>34</v>
      </c>
      <c r="M78" s="177">
        <f>'U.E. ALZIRA'!M93</f>
        <v>24</v>
      </c>
      <c r="N78" s="177">
        <f>'U.E. ALZIRA'!N93</f>
        <v>10</v>
      </c>
      <c r="O78" s="177">
        <f>'U.E. ALZIRA'!O93</f>
        <v>10</v>
      </c>
      <c r="P78" s="177">
        <f>'U.E. ALZIRA'!P93</f>
        <v>0</v>
      </c>
      <c r="Q78" s="177">
        <f>'U.E. ALZIRA'!Q93</f>
        <v>0</v>
      </c>
      <c r="R78" s="173">
        <f>'U.E. ALZIRA'!R93</f>
        <v>0</v>
      </c>
      <c r="S78" s="174">
        <f>'U.E. ALZIRA'!S93</f>
        <v>0</v>
      </c>
      <c r="T78" s="106">
        <f>'U.E. ALZIRA'!T93</f>
        <v>0</v>
      </c>
      <c r="U78" s="106">
        <f>'U.E. ALZIRA'!U93</f>
        <v>0</v>
      </c>
      <c r="V78" s="176">
        <f>'U.E. ALZIRA'!V93</f>
        <v>1</v>
      </c>
      <c r="W78" s="134"/>
      <c r="X78" s="134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9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171"/>
      <c r="FC78" s="60"/>
      <c r="FD78" s="99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101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</row>
    <row r="79" spans="1:256" s="172" customFormat="1" x14ac:dyDescent="0.25">
      <c r="A79" s="84"/>
      <c r="B79" s="123" t="s">
        <v>170</v>
      </c>
      <c r="C79" s="149">
        <v>20</v>
      </c>
      <c r="D79" s="177">
        <v>2</v>
      </c>
      <c r="E79" s="177">
        <v>0</v>
      </c>
      <c r="F79" s="177">
        <v>2</v>
      </c>
      <c r="G79" s="177">
        <v>18</v>
      </c>
      <c r="H79" s="177">
        <v>0</v>
      </c>
      <c r="I79" s="415">
        <v>364</v>
      </c>
      <c r="J79" s="177"/>
      <c r="K79" s="177"/>
      <c r="L79" s="177">
        <v>34</v>
      </c>
      <c r="M79" s="177">
        <v>26</v>
      </c>
      <c r="N79" s="177">
        <v>8</v>
      </c>
      <c r="O79" s="177">
        <v>3</v>
      </c>
      <c r="P79" s="177">
        <v>5</v>
      </c>
      <c r="Q79" s="177">
        <v>0</v>
      </c>
      <c r="R79" s="173">
        <v>0</v>
      </c>
      <c r="S79" s="174">
        <v>0</v>
      </c>
      <c r="T79" s="106">
        <v>0</v>
      </c>
      <c r="U79" s="106">
        <v>0</v>
      </c>
      <c r="V79" s="176">
        <v>1</v>
      </c>
      <c r="W79" s="111"/>
      <c r="X79" s="111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171"/>
      <c r="FC79" s="60"/>
      <c r="FD79" s="99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S79" s="60"/>
    </row>
    <row r="80" spans="1:256" s="172" customFormat="1" x14ac:dyDescent="0.25">
      <c r="A80" s="84"/>
      <c r="B80" s="123" t="s">
        <v>189</v>
      </c>
      <c r="C80" s="149">
        <v>8</v>
      </c>
      <c r="D80" s="177">
        <v>6</v>
      </c>
      <c r="E80" s="177">
        <v>3</v>
      </c>
      <c r="F80" s="177">
        <v>2</v>
      </c>
      <c r="G80" s="177">
        <v>2</v>
      </c>
      <c r="H80" s="177">
        <v>0</v>
      </c>
      <c r="I80" s="415">
        <v>562</v>
      </c>
      <c r="J80" s="177"/>
      <c r="K80" s="177"/>
      <c r="L80" s="177">
        <v>8</v>
      </c>
      <c r="M80" s="177">
        <v>8</v>
      </c>
      <c r="N80" s="177">
        <v>0</v>
      </c>
      <c r="O80" s="177">
        <v>0</v>
      </c>
      <c r="P80" s="177">
        <v>0</v>
      </c>
      <c r="Q80" s="177">
        <v>0</v>
      </c>
      <c r="R80" s="173">
        <v>0</v>
      </c>
      <c r="S80" s="174">
        <v>0</v>
      </c>
      <c r="T80" s="106">
        <v>0</v>
      </c>
      <c r="U80" s="106">
        <v>0</v>
      </c>
      <c r="V80" s="176">
        <v>1</v>
      </c>
      <c r="W80" s="111"/>
      <c r="X80" s="111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171"/>
      <c r="FC80" s="60"/>
      <c r="FD80" s="99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S80" s="60"/>
    </row>
    <row r="81" spans="1:256" s="172" customFormat="1" x14ac:dyDescent="0.25">
      <c r="A81" s="84"/>
      <c r="B81" s="123" t="s">
        <v>190</v>
      </c>
      <c r="C81" s="149">
        <v>1</v>
      </c>
      <c r="D81" s="177">
        <v>0</v>
      </c>
      <c r="E81" s="177">
        <v>0</v>
      </c>
      <c r="F81" s="177">
        <v>0</v>
      </c>
      <c r="G81" s="177">
        <v>1</v>
      </c>
      <c r="H81" s="177">
        <v>0</v>
      </c>
      <c r="I81" s="415">
        <v>10</v>
      </c>
      <c r="J81" s="177"/>
      <c r="K81" s="177"/>
      <c r="L81" s="177">
        <v>1</v>
      </c>
      <c r="M81" s="177">
        <v>1</v>
      </c>
      <c r="N81" s="177">
        <v>0</v>
      </c>
      <c r="O81" s="177">
        <v>0</v>
      </c>
      <c r="P81" s="177">
        <v>0</v>
      </c>
      <c r="Q81" s="177">
        <v>0</v>
      </c>
      <c r="R81" s="173">
        <v>1</v>
      </c>
      <c r="S81" s="174">
        <v>0</v>
      </c>
      <c r="T81" s="106">
        <v>0</v>
      </c>
      <c r="U81" s="106">
        <v>0</v>
      </c>
      <c r="V81" s="176">
        <v>0</v>
      </c>
      <c r="W81" s="111"/>
      <c r="X81" s="111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171"/>
      <c r="FC81" s="60"/>
      <c r="FD81" s="99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S81" s="60"/>
    </row>
    <row r="82" spans="1:256" s="172" customFormat="1" x14ac:dyDescent="0.25">
      <c r="A82" s="84"/>
      <c r="B82" s="346" t="s">
        <v>102</v>
      </c>
      <c r="C82" s="149">
        <v>1</v>
      </c>
      <c r="D82" s="177">
        <v>0</v>
      </c>
      <c r="E82" s="177">
        <v>0</v>
      </c>
      <c r="F82" s="177">
        <v>0</v>
      </c>
      <c r="G82" s="177">
        <v>1</v>
      </c>
      <c r="H82" s="177">
        <v>0</v>
      </c>
      <c r="I82" s="415">
        <v>9</v>
      </c>
      <c r="J82" s="177">
        <v>9</v>
      </c>
      <c r="K82" s="177">
        <v>0.29411764705882354</v>
      </c>
      <c r="L82" s="177">
        <v>15</v>
      </c>
      <c r="M82" s="177">
        <v>4</v>
      </c>
      <c r="N82" s="177">
        <v>11</v>
      </c>
      <c r="O82" s="177">
        <v>11</v>
      </c>
      <c r="P82" s="177">
        <v>0</v>
      </c>
      <c r="Q82" s="177">
        <v>0</v>
      </c>
      <c r="R82" s="173">
        <v>1</v>
      </c>
      <c r="S82" s="174">
        <v>0</v>
      </c>
      <c r="T82" s="106">
        <v>0</v>
      </c>
      <c r="U82" s="106">
        <v>0</v>
      </c>
      <c r="V82" s="176">
        <v>0</v>
      </c>
      <c r="W82" s="111"/>
      <c r="X82" s="111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171"/>
      <c r="FC82" s="60"/>
      <c r="FD82" s="99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S82" s="60"/>
    </row>
    <row r="83" spans="1:256" s="90" customFormat="1" x14ac:dyDescent="0.25">
      <c r="A83" s="431" t="s">
        <v>183</v>
      </c>
      <c r="B83" s="352" t="s">
        <v>173</v>
      </c>
      <c r="C83" s="144">
        <f>'U.E. ALZIRA'!C94</f>
        <v>26</v>
      </c>
      <c r="D83" s="429">
        <f>'U.E. ALZIRA'!D94</f>
        <v>21</v>
      </c>
      <c r="E83" s="429">
        <f>'U.E. ALZIRA'!E94</f>
        <v>1</v>
      </c>
      <c r="F83" s="429">
        <f>'U.E. ALZIRA'!F94</f>
        <v>20</v>
      </c>
      <c r="G83" s="429">
        <f>'U.E. ALZIRA'!G94</f>
        <v>5</v>
      </c>
      <c r="H83" s="429">
        <f>'U.E. ALZIRA'!H94</f>
        <v>0</v>
      </c>
      <c r="I83" s="430">
        <f>'U.E. ALZIRA'!I94</f>
        <v>1424</v>
      </c>
      <c r="J83" s="429">
        <f>'U.E. ALZIRA'!J94</f>
        <v>54.769230769230766</v>
      </c>
      <c r="K83" s="429">
        <f>'U.E. ALZIRA'!K94</f>
        <v>46.535947712418299</v>
      </c>
      <c r="L83" s="429">
        <f>'U.E. ALZIRA'!L94</f>
        <v>34</v>
      </c>
      <c r="M83" s="429">
        <f>'U.E. ALZIRA'!M94</f>
        <v>27</v>
      </c>
      <c r="N83" s="429">
        <f>'U.E. ALZIRA'!N94</f>
        <v>7</v>
      </c>
      <c r="O83" s="429">
        <f>'U.E. ALZIRA'!O94</f>
        <v>0</v>
      </c>
      <c r="P83" s="429">
        <f>'U.E. ALZIRA'!P94</f>
        <v>7</v>
      </c>
      <c r="Q83" s="429">
        <f>'U.E. ALZIRA'!Q94</f>
        <v>0</v>
      </c>
      <c r="R83" s="136">
        <f>'U.E. ALZIRA'!R94</f>
        <v>3</v>
      </c>
      <c r="S83" s="137">
        <f>'U.E. ALZIRA'!S94</f>
        <v>0</v>
      </c>
      <c r="T83" s="138">
        <f>'U.E. ALZIRA'!T94</f>
        <v>0</v>
      </c>
      <c r="U83" s="138">
        <f>'U.E. ALZIRA'!U94</f>
        <v>0</v>
      </c>
      <c r="V83" s="148">
        <f>'U.E. ALZIRA'!V94</f>
        <v>2</v>
      </c>
      <c r="W83" s="134"/>
      <c r="X83" s="134"/>
      <c r="FB83" s="135"/>
      <c r="FD83" s="102"/>
    </row>
    <row r="84" spans="1:256" s="90" customFormat="1" ht="13.8" thickBot="1" x14ac:dyDescent="0.3">
      <c r="A84" s="431" t="s">
        <v>240</v>
      </c>
      <c r="B84" s="352" t="s">
        <v>242</v>
      </c>
      <c r="C84" s="144">
        <f>'U.E. ALZIRA'!C97</f>
        <v>5</v>
      </c>
      <c r="D84" s="429">
        <f>'U.E. ALZIRA'!D97</f>
        <v>1</v>
      </c>
      <c r="E84" s="429">
        <f>'U.E. ALZIRA'!E97</f>
        <v>0</v>
      </c>
      <c r="F84" s="429">
        <f>'U.E. ALZIRA'!F97</f>
        <v>1</v>
      </c>
      <c r="G84" s="429">
        <f>'U.E. ALZIRA'!G97</f>
        <v>4</v>
      </c>
      <c r="H84" s="429">
        <f>'U.E. ALZIRA'!H97</f>
        <v>0</v>
      </c>
      <c r="I84" s="430">
        <f>'U.E. ALZIRA'!I97</f>
        <v>130</v>
      </c>
      <c r="J84" s="429">
        <f>'U.E. ALZIRA'!J97</f>
        <v>26</v>
      </c>
      <c r="K84" s="429">
        <f>'U.E. ALZIRA'!K97</f>
        <v>4.2483660130718954</v>
      </c>
      <c r="L84" s="429">
        <f>'U.E. ALZIRA'!L97</f>
        <v>15</v>
      </c>
      <c r="M84" s="429">
        <f>'U.E. ALZIRA'!M97</f>
        <v>11</v>
      </c>
      <c r="N84" s="429">
        <f>'U.E. ALZIRA'!N97</f>
        <v>4</v>
      </c>
      <c r="O84" s="429">
        <f>'U.E. ALZIRA'!O97</f>
        <v>4</v>
      </c>
      <c r="P84" s="429">
        <f>'U.E. ALZIRA'!P97</f>
        <v>0</v>
      </c>
      <c r="Q84" s="429">
        <f>'U.E. ALZIRA'!Q97</f>
        <v>0</v>
      </c>
      <c r="R84" s="136">
        <f>'U.E. ALZIRA'!R97</f>
        <v>0</v>
      </c>
      <c r="S84" s="137">
        <f>'U.E. ALZIRA'!S97</f>
        <v>0</v>
      </c>
      <c r="T84" s="138">
        <f>'U.E. ALZIRA'!T97</f>
        <v>0</v>
      </c>
      <c r="U84" s="138">
        <f>'U.E. ALZIRA'!U97</f>
        <v>0</v>
      </c>
      <c r="V84" s="148">
        <f>'U.E. ALZIRA'!V97</f>
        <v>0</v>
      </c>
      <c r="W84" s="134"/>
      <c r="X84" s="134"/>
      <c r="FB84" s="135"/>
      <c r="FD84" s="102"/>
    </row>
    <row r="85" spans="1:256" s="69" customFormat="1" ht="13.5" hidden="1" customHeight="1" x14ac:dyDescent="0.25">
      <c r="A85" s="299"/>
      <c r="B85" s="123"/>
      <c r="C85" s="149">
        <f>'U.E. ALZIRA'!C22</f>
        <v>0</v>
      </c>
      <c r="D85" s="177">
        <f>'U.E. ALZIRA'!D22</f>
        <v>0</v>
      </c>
      <c r="E85" s="177">
        <f>'U.E. ALZIRA'!E22</f>
        <v>0</v>
      </c>
      <c r="F85" s="177">
        <f>'U.E. ALZIRA'!F22</f>
        <v>0</v>
      </c>
      <c r="G85" s="177">
        <f>'U.E. ALZIRA'!G22</f>
        <v>0</v>
      </c>
      <c r="H85" s="177">
        <f>'U.E. ALZIRA'!H22</f>
        <v>0</v>
      </c>
      <c r="I85" s="415">
        <f>'U.E. ALZIRA'!I22</f>
        <v>0</v>
      </c>
      <c r="J85" s="177" t="e">
        <f>'U.E. ALZIRA'!J22</f>
        <v>#DIV/0!</v>
      </c>
      <c r="K85" s="177">
        <f>'U.E. ALZIRA'!K22</f>
        <v>0</v>
      </c>
      <c r="L85" s="177">
        <f>'U.E. ALZIRA'!L22</f>
        <v>34</v>
      </c>
      <c r="M85" s="177">
        <f>'U.E. ALZIRA'!M22</f>
        <v>0</v>
      </c>
      <c r="N85" s="177">
        <f>'U.E. ALZIRA'!N22</f>
        <v>0</v>
      </c>
      <c r="O85" s="177">
        <f>'U.E. ALZIRA'!O22</f>
        <v>0</v>
      </c>
      <c r="P85" s="177">
        <f>'U.E. ALZIRA'!P22</f>
        <v>0</v>
      </c>
      <c r="Q85" s="177">
        <f>'U.E. ALZIRA'!Q22</f>
        <v>0</v>
      </c>
      <c r="R85" s="173">
        <f>'U.E. ALZIRA'!R22</f>
        <v>0</v>
      </c>
      <c r="S85" s="174">
        <f>'U.E. ALZIRA'!S22</f>
        <v>0</v>
      </c>
      <c r="T85" s="106">
        <f>'U.E. ALZIRA'!T22</f>
        <v>0</v>
      </c>
      <c r="U85" s="106">
        <f>'U.E. ALZIRA'!U22</f>
        <v>0</v>
      </c>
      <c r="V85" s="176">
        <f>'U.E. ALZIRA'!V22</f>
        <v>0</v>
      </c>
      <c r="W85" s="111"/>
      <c r="X85" s="134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135"/>
      <c r="FC85" s="90"/>
      <c r="FD85" s="102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S85" s="90"/>
    </row>
    <row r="86" spans="1:256" s="69" customFormat="1" ht="13.5" hidden="1" customHeight="1" x14ac:dyDescent="0.25">
      <c r="A86" s="299"/>
      <c r="B86" s="123"/>
      <c r="C86" s="149">
        <f>'U.E. ALZIRA'!C23</f>
        <v>0</v>
      </c>
      <c r="D86" s="177">
        <f>'U.E. ALZIRA'!D23</f>
        <v>0</v>
      </c>
      <c r="E86" s="177">
        <f>'U.E. ALZIRA'!E23</f>
        <v>0</v>
      </c>
      <c r="F86" s="177">
        <f>'U.E. ALZIRA'!F23</f>
        <v>0</v>
      </c>
      <c r="G86" s="177">
        <f>'U.E. ALZIRA'!G23</f>
        <v>0</v>
      </c>
      <c r="H86" s="177">
        <f>'U.E. ALZIRA'!H23</f>
        <v>0</v>
      </c>
      <c r="I86" s="415">
        <f>'U.E. ALZIRA'!I23</f>
        <v>0</v>
      </c>
      <c r="J86" s="177" t="e">
        <f>'U.E. ALZIRA'!J23</f>
        <v>#DIV/0!</v>
      </c>
      <c r="K86" s="177">
        <f>'U.E. ALZIRA'!K23</f>
        <v>0</v>
      </c>
      <c r="L86" s="177">
        <f>'U.E. ALZIRA'!L23</f>
        <v>34</v>
      </c>
      <c r="M86" s="177">
        <f>'U.E. ALZIRA'!M23</f>
        <v>0</v>
      </c>
      <c r="N86" s="177">
        <f>'U.E. ALZIRA'!N23</f>
        <v>0</v>
      </c>
      <c r="O86" s="177">
        <f>'U.E. ALZIRA'!O23</f>
        <v>0</v>
      </c>
      <c r="P86" s="177">
        <f>'U.E. ALZIRA'!P23</f>
        <v>0</v>
      </c>
      <c r="Q86" s="177">
        <f>'U.E. ALZIRA'!Q23</f>
        <v>0</v>
      </c>
      <c r="R86" s="173">
        <f>'U.E. ALZIRA'!R23</f>
        <v>0</v>
      </c>
      <c r="S86" s="174">
        <f>'U.E. ALZIRA'!S23</f>
        <v>0</v>
      </c>
      <c r="T86" s="106">
        <f>'U.E. ALZIRA'!T23</f>
        <v>0</v>
      </c>
      <c r="U86" s="106">
        <f>'U.E. ALZIRA'!U23</f>
        <v>0</v>
      </c>
      <c r="V86" s="176">
        <f>'U.E. ALZIRA'!V23</f>
        <v>0</v>
      </c>
      <c r="W86" s="111"/>
      <c r="X86" s="134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135"/>
      <c r="FC86" s="90"/>
      <c r="FD86" s="102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S86" s="90"/>
    </row>
    <row r="87" spans="1:256" s="69" customFormat="1" ht="13.5" hidden="1" customHeight="1" x14ac:dyDescent="0.25">
      <c r="A87" s="299"/>
      <c r="B87" s="410"/>
      <c r="C87" s="149">
        <f>'U.E. ALZIRA'!C24</f>
        <v>0</v>
      </c>
      <c r="D87" s="177">
        <f>'U.E. ALZIRA'!D24</f>
        <v>0</v>
      </c>
      <c r="E87" s="177">
        <f>'U.E. ALZIRA'!E24</f>
        <v>0</v>
      </c>
      <c r="F87" s="177">
        <f>'U.E. ALZIRA'!F24</f>
        <v>0</v>
      </c>
      <c r="G87" s="177">
        <f>'U.E. ALZIRA'!G24</f>
        <v>0</v>
      </c>
      <c r="H87" s="177">
        <f>'U.E. ALZIRA'!H24</f>
        <v>0</v>
      </c>
      <c r="I87" s="415">
        <f>'U.E. ALZIRA'!I24</f>
        <v>0</v>
      </c>
      <c r="J87" s="177" t="e">
        <f>'U.E. ALZIRA'!J24</f>
        <v>#DIV/0!</v>
      </c>
      <c r="K87" s="177">
        <f>'U.E. ALZIRA'!K24</f>
        <v>0</v>
      </c>
      <c r="L87" s="177">
        <f>'U.E. ALZIRA'!L24</f>
        <v>34</v>
      </c>
      <c r="M87" s="177">
        <f>'U.E. ALZIRA'!M24</f>
        <v>0</v>
      </c>
      <c r="N87" s="177">
        <f>'U.E. ALZIRA'!N24</f>
        <v>0</v>
      </c>
      <c r="O87" s="177">
        <f>'U.E. ALZIRA'!O24</f>
        <v>0</v>
      </c>
      <c r="P87" s="177">
        <f>'U.E. ALZIRA'!P24</f>
        <v>0</v>
      </c>
      <c r="Q87" s="177">
        <f>'U.E. ALZIRA'!Q24</f>
        <v>0</v>
      </c>
      <c r="R87" s="173">
        <f>'U.E. ALZIRA'!R24</f>
        <v>0</v>
      </c>
      <c r="S87" s="174">
        <f>'U.E. ALZIRA'!S24</f>
        <v>0</v>
      </c>
      <c r="T87" s="106">
        <f>'U.E. ALZIRA'!T24</f>
        <v>0</v>
      </c>
      <c r="U87" s="106">
        <f>'U.E. ALZIRA'!U24</f>
        <v>0</v>
      </c>
      <c r="V87" s="176">
        <f>'U.E. ALZIRA'!V24</f>
        <v>0</v>
      </c>
      <c r="W87" s="111"/>
      <c r="X87" s="111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171"/>
      <c r="FC87" s="60"/>
      <c r="FD87" s="99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172"/>
      <c r="GZ87" s="172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172"/>
      <c r="IS87" s="60"/>
      <c r="IT87" s="172"/>
      <c r="IU87" s="172"/>
      <c r="IV87" s="172"/>
    </row>
    <row r="88" spans="1:256" s="69" customFormat="1" ht="13.5" hidden="1" customHeight="1" x14ac:dyDescent="0.25">
      <c r="A88" s="299"/>
      <c r="B88" s="410"/>
      <c r="C88" s="149">
        <f>'U.E. ALZIRA'!C25</f>
        <v>0</v>
      </c>
      <c r="D88" s="177">
        <f>'U.E. ALZIRA'!D25</f>
        <v>0</v>
      </c>
      <c r="E88" s="177">
        <f>'U.E. ALZIRA'!E25</f>
        <v>0</v>
      </c>
      <c r="F88" s="177">
        <f>'U.E. ALZIRA'!F25</f>
        <v>0</v>
      </c>
      <c r="G88" s="177">
        <f>'U.E. ALZIRA'!G25</f>
        <v>0</v>
      </c>
      <c r="H88" s="177">
        <f>'U.E. ALZIRA'!H25</f>
        <v>0</v>
      </c>
      <c r="I88" s="415">
        <f>'U.E. ALZIRA'!I25</f>
        <v>0</v>
      </c>
      <c r="J88" s="177" t="e">
        <f>'U.E. ALZIRA'!J25</f>
        <v>#DIV/0!</v>
      </c>
      <c r="K88" s="177">
        <f>'U.E. ALZIRA'!K25</f>
        <v>0</v>
      </c>
      <c r="L88" s="177">
        <f>'U.E. ALZIRA'!L25</f>
        <v>34</v>
      </c>
      <c r="M88" s="177">
        <f>'U.E. ALZIRA'!M25</f>
        <v>0</v>
      </c>
      <c r="N88" s="177">
        <f>'U.E. ALZIRA'!N25</f>
        <v>0</v>
      </c>
      <c r="O88" s="177">
        <f>'U.E. ALZIRA'!O25</f>
        <v>0</v>
      </c>
      <c r="P88" s="177">
        <f>'U.E. ALZIRA'!P25</f>
        <v>0</v>
      </c>
      <c r="Q88" s="177">
        <f>'U.E. ALZIRA'!Q25</f>
        <v>0</v>
      </c>
      <c r="R88" s="173">
        <f>'U.E. ALZIRA'!R25</f>
        <v>0</v>
      </c>
      <c r="S88" s="174">
        <f>'U.E. ALZIRA'!S25</f>
        <v>0</v>
      </c>
      <c r="T88" s="106">
        <f>'U.E. ALZIRA'!T25</f>
        <v>0</v>
      </c>
      <c r="U88" s="106">
        <f>'U.E. ALZIRA'!U25</f>
        <v>0</v>
      </c>
      <c r="V88" s="176">
        <f>'U.E. ALZIRA'!V25</f>
        <v>0</v>
      </c>
      <c r="W88" s="134"/>
      <c r="X88" s="134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171"/>
      <c r="FC88" s="60"/>
      <c r="FD88" s="99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172"/>
      <c r="GZ88" s="172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172"/>
      <c r="IS88" s="60"/>
      <c r="IT88" s="172"/>
      <c r="IU88" s="172"/>
      <c r="IV88" s="172"/>
    </row>
    <row r="89" spans="1:256" s="69" customFormat="1" ht="13.5" hidden="1" customHeight="1" x14ac:dyDescent="0.25">
      <c r="A89" s="299"/>
      <c r="B89" s="123"/>
      <c r="C89" s="149">
        <f>'U.E. ALZIRA'!C26</f>
        <v>0</v>
      </c>
      <c r="D89" s="177">
        <f>'U.E. ALZIRA'!D26</f>
        <v>0</v>
      </c>
      <c r="E89" s="177">
        <f>'U.E. ALZIRA'!E26</f>
        <v>0</v>
      </c>
      <c r="F89" s="177">
        <f>'U.E. ALZIRA'!F26</f>
        <v>0</v>
      </c>
      <c r="G89" s="177">
        <f>'U.E. ALZIRA'!G26</f>
        <v>0</v>
      </c>
      <c r="H89" s="177">
        <f>'U.E. ALZIRA'!H26</f>
        <v>0</v>
      </c>
      <c r="I89" s="415">
        <f>'U.E. ALZIRA'!I26</f>
        <v>0</v>
      </c>
      <c r="J89" s="177" t="e">
        <f>'U.E. ALZIRA'!J26</f>
        <v>#DIV/0!</v>
      </c>
      <c r="K89" s="177">
        <f>'U.E. ALZIRA'!K26</f>
        <v>0</v>
      </c>
      <c r="L89" s="177">
        <f>'U.E. ALZIRA'!L26</f>
        <v>34</v>
      </c>
      <c r="M89" s="177">
        <f>'U.E. ALZIRA'!M26</f>
        <v>0</v>
      </c>
      <c r="N89" s="177">
        <f>'U.E. ALZIRA'!N26</f>
        <v>0</v>
      </c>
      <c r="O89" s="177">
        <f>'U.E. ALZIRA'!O26</f>
        <v>0</v>
      </c>
      <c r="P89" s="177">
        <f>'U.E. ALZIRA'!P26</f>
        <v>0</v>
      </c>
      <c r="Q89" s="177">
        <f>'U.E. ALZIRA'!Q26</f>
        <v>0</v>
      </c>
      <c r="R89" s="173">
        <f>'U.E. ALZIRA'!R26</f>
        <v>0</v>
      </c>
      <c r="S89" s="174">
        <f>'U.E. ALZIRA'!S26</f>
        <v>0</v>
      </c>
      <c r="T89" s="106">
        <f>'U.E. ALZIRA'!T26</f>
        <v>0</v>
      </c>
      <c r="U89" s="106">
        <f>'U.E. ALZIRA'!U26</f>
        <v>0</v>
      </c>
      <c r="V89" s="176">
        <f>'U.E. ALZIRA'!V26</f>
        <v>0</v>
      </c>
      <c r="W89" s="111"/>
      <c r="X89" s="134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171"/>
      <c r="FC89" s="60"/>
      <c r="FD89" s="99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172"/>
      <c r="GZ89" s="172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172"/>
      <c r="IS89" s="60"/>
      <c r="IT89" s="172"/>
      <c r="IU89" s="172"/>
      <c r="IV89" s="172"/>
    </row>
    <row r="90" spans="1:256" s="69" customFormat="1" ht="13.5" hidden="1" customHeight="1" x14ac:dyDescent="0.25">
      <c r="A90" s="299"/>
      <c r="B90" s="123"/>
      <c r="C90" s="149">
        <f>'U.E. ALZIRA'!C27</f>
        <v>0</v>
      </c>
      <c r="D90" s="177">
        <f>'U.E. ALZIRA'!D27</f>
        <v>0</v>
      </c>
      <c r="E90" s="177">
        <f>'U.E. ALZIRA'!E27</f>
        <v>0</v>
      </c>
      <c r="F90" s="177">
        <f>'U.E. ALZIRA'!F27</f>
        <v>0</v>
      </c>
      <c r="G90" s="177">
        <f>'U.E. ALZIRA'!G27</f>
        <v>0</v>
      </c>
      <c r="H90" s="177">
        <f>'U.E. ALZIRA'!H27</f>
        <v>0</v>
      </c>
      <c r="I90" s="415">
        <f>'U.E. ALZIRA'!I27</f>
        <v>0</v>
      </c>
      <c r="J90" s="177" t="e">
        <f>'U.E. ALZIRA'!J27</f>
        <v>#DIV/0!</v>
      </c>
      <c r="K90" s="177">
        <f>'U.E. ALZIRA'!K27</f>
        <v>0</v>
      </c>
      <c r="L90" s="177">
        <f>'U.E. ALZIRA'!L27</f>
        <v>34</v>
      </c>
      <c r="M90" s="177">
        <f>'U.E. ALZIRA'!M27</f>
        <v>0</v>
      </c>
      <c r="N90" s="177">
        <f>'U.E. ALZIRA'!N27</f>
        <v>0</v>
      </c>
      <c r="O90" s="177">
        <f>'U.E. ALZIRA'!O27</f>
        <v>0</v>
      </c>
      <c r="P90" s="177">
        <f>'U.E. ALZIRA'!P27</f>
        <v>0</v>
      </c>
      <c r="Q90" s="177">
        <f>'U.E. ALZIRA'!Q27</f>
        <v>0</v>
      </c>
      <c r="R90" s="173">
        <f>'U.E. ALZIRA'!R27</f>
        <v>0</v>
      </c>
      <c r="S90" s="174">
        <f>'U.E. ALZIRA'!S27</f>
        <v>0</v>
      </c>
      <c r="T90" s="106">
        <f>'U.E. ALZIRA'!T27</f>
        <v>0</v>
      </c>
      <c r="U90" s="106">
        <f>'U.E. ALZIRA'!U27</f>
        <v>0</v>
      </c>
      <c r="V90" s="176">
        <f>'U.E. ALZIRA'!V27</f>
        <v>0</v>
      </c>
      <c r="W90" s="111"/>
      <c r="X90" s="134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171"/>
      <c r="FC90" s="60"/>
      <c r="FD90" s="99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172"/>
      <c r="GZ90" s="172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172"/>
      <c r="IS90" s="60"/>
      <c r="IT90" s="172"/>
      <c r="IU90" s="172"/>
      <c r="IV90" s="172"/>
    </row>
    <row r="91" spans="1:256" s="69" customFormat="1" hidden="1" x14ac:dyDescent="0.25">
      <c r="A91" s="299"/>
      <c r="B91" s="123"/>
      <c r="C91" s="149">
        <f>'U.E. ALZIRA'!C28</f>
        <v>0</v>
      </c>
      <c r="D91" s="177">
        <f>'U.E. ALZIRA'!D28</f>
        <v>0</v>
      </c>
      <c r="E91" s="177">
        <f>'U.E. ALZIRA'!E28</f>
        <v>0</v>
      </c>
      <c r="F91" s="177">
        <f>'U.E. ALZIRA'!F28</f>
        <v>0</v>
      </c>
      <c r="G91" s="177">
        <f>'U.E. ALZIRA'!G28</f>
        <v>0</v>
      </c>
      <c r="H91" s="177">
        <f>'U.E. ALZIRA'!H28</f>
        <v>0</v>
      </c>
      <c r="I91" s="415">
        <f>'U.E. ALZIRA'!I28</f>
        <v>0</v>
      </c>
      <c r="J91" s="177" t="e">
        <f>'U.E. ALZIRA'!J28</f>
        <v>#DIV/0!</v>
      </c>
      <c r="K91" s="177">
        <f>'U.E. ALZIRA'!K28</f>
        <v>0</v>
      </c>
      <c r="L91" s="177">
        <f>'U.E. ALZIRA'!L28</f>
        <v>34</v>
      </c>
      <c r="M91" s="177">
        <f>'U.E. ALZIRA'!M28</f>
        <v>0</v>
      </c>
      <c r="N91" s="177">
        <f>'U.E. ALZIRA'!N28</f>
        <v>0</v>
      </c>
      <c r="O91" s="177">
        <f>'U.E. ALZIRA'!O28</f>
        <v>0</v>
      </c>
      <c r="P91" s="177">
        <f>'U.E. ALZIRA'!P28</f>
        <v>0</v>
      </c>
      <c r="Q91" s="177">
        <f>'U.E. ALZIRA'!Q28</f>
        <v>0</v>
      </c>
      <c r="R91" s="173">
        <f>'U.E. ALZIRA'!R28</f>
        <v>0</v>
      </c>
      <c r="S91" s="174">
        <f>'U.E. ALZIRA'!S28</f>
        <v>0</v>
      </c>
      <c r="T91" s="106">
        <f>'U.E. ALZIRA'!T28</f>
        <v>0</v>
      </c>
      <c r="U91" s="106">
        <f>'U.E. ALZIRA'!U28</f>
        <v>0</v>
      </c>
      <c r="V91" s="176">
        <f>'U.E. ALZIRA'!V28</f>
        <v>0</v>
      </c>
      <c r="W91" s="134"/>
      <c r="X91" s="134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139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135"/>
      <c r="FC91" s="90"/>
      <c r="FD91" s="102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S91" s="90"/>
    </row>
    <row r="92" spans="1:256" s="69" customFormat="1" hidden="1" x14ac:dyDescent="0.25">
      <c r="A92" s="299"/>
      <c r="B92" s="123"/>
      <c r="C92" s="149">
        <f>'U.E. ALZIRA'!C29</f>
        <v>0</v>
      </c>
      <c r="D92" s="177">
        <f>'U.E. ALZIRA'!D29</f>
        <v>0</v>
      </c>
      <c r="E92" s="177">
        <f>'U.E. ALZIRA'!E29</f>
        <v>0</v>
      </c>
      <c r="F92" s="177">
        <f>'U.E. ALZIRA'!F29</f>
        <v>0</v>
      </c>
      <c r="G92" s="177">
        <f>'U.E. ALZIRA'!G29</f>
        <v>0</v>
      </c>
      <c r="H92" s="177">
        <f>'U.E. ALZIRA'!H29</f>
        <v>0</v>
      </c>
      <c r="I92" s="415">
        <f>'U.E. ALZIRA'!I29</f>
        <v>0</v>
      </c>
      <c r="J92" s="177" t="e">
        <f>'U.E. ALZIRA'!J29</f>
        <v>#DIV/0!</v>
      </c>
      <c r="K92" s="177">
        <f>'U.E. ALZIRA'!K29</f>
        <v>0</v>
      </c>
      <c r="L92" s="177">
        <f>'U.E. ALZIRA'!L29</f>
        <v>34</v>
      </c>
      <c r="M92" s="177">
        <f>'U.E. ALZIRA'!M29</f>
        <v>0</v>
      </c>
      <c r="N92" s="177">
        <f>'U.E. ALZIRA'!N29</f>
        <v>0</v>
      </c>
      <c r="O92" s="177">
        <f>'U.E. ALZIRA'!O29</f>
        <v>0</v>
      </c>
      <c r="P92" s="177">
        <f>'U.E. ALZIRA'!P29</f>
        <v>0</v>
      </c>
      <c r="Q92" s="177">
        <f>'U.E. ALZIRA'!Q29</f>
        <v>0</v>
      </c>
      <c r="R92" s="173">
        <f>'U.E. ALZIRA'!R29</f>
        <v>0</v>
      </c>
      <c r="S92" s="174">
        <f>'U.E. ALZIRA'!S29</f>
        <v>0</v>
      </c>
      <c r="T92" s="106">
        <f>'U.E. ALZIRA'!T29</f>
        <v>0</v>
      </c>
      <c r="U92" s="106">
        <f>'U.E. ALZIRA'!U29</f>
        <v>0</v>
      </c>
      <c r="V92" s="176">
        <f>'U.E. ALZIRA'!V29</f>
        <v>0</v>
      </c>
      <c r="W92" s="134"/>
      <c r="X92" s="134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139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135"/>
      <c r="FC92" s="90"/>
      <c r="FD92" s="102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S92" s="90"/>
    </row>
    <row r="93" spans="1:256" hidden="1" x14ac:dyDescent="0.25">
      <c r="A93" s="299"/>
      <c r="B93" s="410"/>
      <c r="C93" s="149">
        <f>'U.E. ALZIRA'!C30</f>
        <v>0</v>
      </c>
      <c r="D93" s="177">
        <f>'U.E. ALZIRA'!D30</f>
        <v>0</v>
      </c>
      <c r="E93" s="177">
        <f>'U.E. ALZIRA'!E30</f>
        <v>0</v>
      </c>
      <c r="F93" s="177">
        <f>'U.E. ALZIRA'!F30</f>
        <v>0</v>
      </c>
      <c r="G93" s="177">
        <f>'U.E. ALZIRA'!G30</f>
        <v>0</v>
      </c>
      <c r="H93" s="177">
        <f>'U.E. ALZIRA'!H30</f>
        <v>0</v>
      </c>
      <c r="I93" s="415">
        <f>'U.E. ALZIRA'!I30</f>
        <v>0</v>
      </c>
      <c r="J93" s="177" t="e">
        <f>'U.E. ALZIRA'!J30</f>
        <v>#DIV/0!</v>
      </c>
      <c r="K93" s="177">
        <f>'U.E. ALZIRA'!K30</f>
        <v>0</v>
      </c>
      <c r="L93" s="177">
        <f>'U.E. ALZIRA'!L30</f>
        <v>34</v>
      </c>
      <c r="M93" s="177">
        <f>'U.E. ALZIRA'!M30</f>
        <v>0</v>
      </c>
      <c r="N93" s="177">
        <f>'U.E. ALZIRA'!N30</f>
        <v>0</v>
      </c>
      <c r="O93" s="177">
        <f>'U.E. ALZIRA'!O30</f>
        <v>0</v>
      </c>
      <c r="P93" s="177">
        <f>'U.E. ALZIRA'!P30</f>
        <v>0</v>
      </c>
      <c r="Q93" s="177">
        <f>'U.E. ALZIRA'!Q30</f>
        <v>0</v>
      </c>
      <c r="R93" s="173">
        <f>'U.E. ALZIRA'!R30</f>
        <v>0</v>
      </c>
      <c r="S93" s="174">
        <f>'U.E. ALZIRA'!S30</f>
        <v>0</v>
      </c>
      <c r="T93" s="106">
        <f>'U.E. ALZIRA'!T30</f>
        <v>0</v>
      </c>
      <c r="U93" s="106">
        <f>'U.E. ALZIRA'!U30</f>
        <v>0</v>
      </c>
      <c r="V93" s="176">
        <f>'U.E. ALZIRA'!V30</f>
        <v>0</v>
      </c>
      <c r="W93" s="111"/>
      <c r="X93" s="134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10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171"/>
      <c r="FC93" s="60"/>
      <c r="FD93" s="99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172"/>
      <c r="GZ93" s="172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172"/>
      <c r="IS93" s="60"/>
      <c r="IT93" s="172"/>
      <c r="IU93" s="172"/>
      <c r="IV93" s="172"/>
    </row>
    <row r="94" spans="1:256" hidden="1" x14ac:dyDescent="0.25">
      <c r="A94" s="299"/>
      <c r="B94" s="410"/>
      <c r="C94" s="149">
        <f>'U.E. ALZIRA'!C31</f>
        <v>0</v>
      </c>
      <c r="D94" s="177">
        <f>'U.E. ALZIRA'!D31</f>
        <v>0</v>
      </c>
      <c r="E94" s="177">
        <f>'U.E. ALZIRA'!E31</f>
        <v>0</v>
      </c>
      <c r="F94" s="177">
        <f>'U.E. ALZIRA'!F31</f>
        <v>0</v>
      </c>
      <c r="G94" s="177">
        <f>'U.E. ALZIRA'!G31</f>
        <v>0</v>
      </c>
      <c r="H94" s="177">
        <f>'U.E. ALZIRA'!H31</f>
        <v>0</v>
      </c>
      <c r="I94" s="415">
        <f>'U.E. ALZIRA'!I31</f>
        <v>0</v>
      </c>
      <c r="J94" s="177" t="e">
        <f>'U.E. ALZIRA'!J31</f>
        <v>#DIV/0!</v>
      </c>
      <c r="K94" s="177">
        <f>'U.E. ALZIRA'!K31</f>
        <v>0</v>
      </c>
      <c r="L94" s="177">
        <f>'U.E. ALZIRA'!L31</f>
        <v>34</v>
      </c>
      <c r="M94" s="177">
        <f>'U.E. ALZIRA'!M31</f>
        <v>0</v>
      </c>
      <c r="N94" s="177">
        <f>'U.E. ALZIRA'!N31</f>
        <v>0</v>
      </c>
      <c r="O94" s="177">
        <f>'U.E. ALZIRA'!O31</f>
        <v>0</v>
      </c>
      <c r="P94" s="177">
        <f>'U.E. ALZIRA'!P31</f>
        <v>0</v>
      </c>
      <c r="Q94" s="177">
        <f>'U.E. ALZIRA'!Q31</f>
        <v>0</v>
      </c>
      <c r="R94" s="173">
        <f>'U.E. ALZIRA'!R31</f>
        <v>0</v>
      </c>
      <c r="S94" s="174">
        <f>'U.E. ALZIRA'!S31</f>
        <v>0</v>
      </c>
      <c r="T94" s="106">
        <f>'U.E. ALZIRA'!T31</f>
        <v>0</v>
      </c>
      <c r="U94" s="106">
        <f>'U.E. ALZIRA'!U31</f>
        <v>0</v>
      </c>
      <c r="V94" s="176">
        <f>'U.E. ALZIRA'!V31</f>
        <v>0</v>
      </c>
      <c r="W94" s="134"/>
      <c r="X94" s="134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9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171"/>
      <c r="FC94" s="60"/>
      <c r="FD94" s="99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172"/>
      <c r="GZ94" s="172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172"/>
      <c r="IS94" s="60"/>
      <c r="IT94" s="172"/>
      <c r="IU94" s="172"/>
      <c r="IV94" s="172"/>
    </row>
    <row r="95" spans="1:256" ht="14.4" hidden="1" x14ac:dyDescent="0.3">
      <c r="A95" s="299"/>
      <c r="B95" s="123"/>
      <c r="C95" s="149">
        <f>'U.E. ALZIRA'!C32</f>
        <v>0</v>
      </c>
      <c r="D95" s="177">
        <f>'U.E. ALZIRA'!D32</f>
        <v>0</v>
      </c>
      <c r="E95" s="177">
        <f>'U.E. ALZIRA'!E32</f>
        <v>0</v>
      </c>
      <c r="F95" s="177">
        <f>'U.E. ALZIRA'!F32</f>
        <v>0</v>
      </c>
      <c r="G95" s="177">
        <f>'U.E. ALZIRA'!G32</f>
        <v>0</v>
      </c>
      <c r="H95" s="177">
        <f>'U.E. ALZIRA'!H32</f>
        <v>0</v>
      </c>
      <c r="I95" s="415">
        <f>'U.E. ALZIRA'!I32</f>
        <v>0</v>
      </c>
      <c r="J95" s="177" t="e">
        <f>'U.E. ALZIRA'!J32</f>
        <v>#DIV/0!</v>
      </c>
      <c r="K95" s="177">
        <f>'U.E. ALZIRA'!K32</f>
        <v>0</v>
      </c>
      <c r="L95" s="177">
        <f>'U.E. ALZIRA'!L32</f>
        <v>34</v>
      </c>
      <c r="M95" s="177">
        <f>'U.E. ALZIRA'!M32</f>
        <v>0</v>
      </c>
      <c r="N95" s="177">
        <f>'U.E. ALZIRA'!N32</f>
        <v>0</v>
      </c>
      <c r="O95" s="177">
        <f>'U.E. ALZIRA'!O32</f>
        <v>0</v>
      </c>
      <c r="P95" s="177">
        <f>'U.E. ALZIRA'!P32</f>
        <v>0</v>
      </c>
      <c r="Q95" s="177">
        <f>'U.E. ALZIRA'!Q32</f>
        <v>0</v>
      </c>
      <c r="R95" s="173">
        <f>'U.E. ALZIRA'!R32</f>
        <v>0</v>
      </c>
      <c r="S95" s="174">
        <f>'U.E. ALZIRA'!S32</f>
        <v>0</v>
      </c>
      <c r="T95" s="106">
        <f>'U.E. ALZIRA'!T32</f>
        <v>0</v>
      </c>
      <c r="U95" s="106">
        <f>'U.E. ALZIRA'!U32</f>
        <v>0</v>
      </c>
      <c r="V95" s="176">
        <f>'U.E. ALZIRA'!V32</f>
        <v>0</v>
      </c>
      <c r="W95" s="111"/>
      <c r="X95" s="134"/>
      <c r="Y95" s="60"/>
      <c r="Z95" s="60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1"/>
      <c r="BW95" s="151"/>
      <c r="BX95" s="151"/>
      <c r="BY95" s="151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9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171"/>
      <c r="FC95" s="60"/>
      <c r="FD95" s="99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172"/>
      <c r="GZ95" s="172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172"/>
      <c r="IS95" s="60"/>
      <c r="IT95" s="172"/>
      <c r="IU95" s="172"/>
      <c r="IV95" s="172"/>
    </row>
    <row r="96" spans="1:256" ht="14.4" hidden="1" x14ac:dyDescent="0.3">
      <c r="A96" s="299"/>
      <c r="B96" s="123"/>
      <c r="C96" s="149">
        <f>'U.E. ALZIRA'!C33</f>
        <v>0</v>
      </c>
      <c r="D96" s="177">
        <f>'U.E. ALZIRA'!D33</f>
        <v>0</v>
      </c>
      <c r="E96" s="177">
        <f>'U.E. ALZIRA'!E33</f>
        <v>0</v>
      </c>
      <c r="F96" s="177">
        <f>'U.E. ALZIRA'!F33</f>
        <v>0</v>
      </c>
      <c r="G96" s="177">
        <f>'U.E. ALZIRA'!G33</f>
        <v>0</v>
      </c>
      <c r="H96" s="177">
        <f>'U.E. ALZIRA'!H33</f>
        <v>0</v>
      </c>
      <c r="I96" s="415">
        <f>'U.E. ALZIRA'!I33</f>
        <v>0</v>
      </c>
      <c r="J96" s="177" t="e">
        <f>'U.E. ALZIRA'!J33</f>
        <v>#DIV/0!</v>
      </c>
      <c r="K96" s="177">
        <f>'U.E. ALZIRA'!K33</f>
        <v>0</v>
      </c>
      <c r="L96" s="177">
        <f>'U.E. ALZIRA'!L33</f>
        <v>34</v>
      </c>
      <c r="M96" s="177">
        <f>'U.E. ALZIRA'!M33</f>
        <v>0</v>
      </c>
      <c r="N96" s="177">
        <f>'U.E. ALZIRA'!N33</f>
        <v>0</v>
      </c>
      <c r="O96" s="177">
        <f>'U.E. ALZIRA'!O33</f>
        <v>0</v>
      </c>
      <c r="P96" s="177">
        <f>'U.E. ALZIRA'!P33</f>
        <v>0</v>
      </c>
      <c r="Q96" s="177">
        <f>'U.E. ALZIRA'!Q33</f>
        <v>0</v>
      </c>
      <c r="R96" s="173">
        <f>'U.E. ALZIRA'!R33</f>
        <v>0</v>
      </c>
      <c r="S96" s="174">
        <f>'U.E. ALZIRA'!S33</f>
        <v>0</v>
      </c>
      <c r="T96" s="106">
        <f>'U.E. ALZIRA'!T33</f>
        <v>0</v>
      </c>
      <c r="U96" s="106">
        <f>'U.E. ALZIRA'!U33</f>
        <v>0</v>
      </c>
      <c r="V96" s="176">
        <f>'U.E. ALZIRA'!V33</f>
        <v>0</v>
      </c>
      <c r="W96" s="111"/>
      <c r="X96" s="134"/>
      <c r="Y96" s="60"/>
      <c r="Z96" s="60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1"/>
      <c r="BW96" s="151"/>
      <c r="BX96" s="151"/>
      <c r="BY96" s="151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9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171"/>
      <c r="FC96" s="60"/>
      <c r="FD96" s="99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172"/>
      <c r="GZ96" s="172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172"/>
      <c r="IS96" s="60"/>
      <c r="IT96" s="172"/>
      <c r="IU96" s="172"/>
      <c r="IV96" s="172"/>
    </row>
    <row r="97" spans="1:256" s="55" customFormat="1" ht="15" hidden="1" customHeight="1" x14ac:dyDescent="0.3">
      <c r="A97" s="299"/>
      <c r="B97" s="410"/>
      <c r="C97" s="149">
        <f>'U.E. ALZIRA'!C34</f>
        <v>0</v>
      </c>
      <c r="D97" s="177">
        <f>'U.E. ALZIRA'!D34</f>
        <v>0</v>
      </c>
      <c r="E97" s="177">
        <f>'U.E. ALZIRA'!E34</f>
        <v>0</v>
      </c>
      <c r="F97" s="177">
        <f>'U.E. ALZIRA'!F34</f>
        <v>0</v>
      </c>
      <c r="G97" s="177">
        <f>'U.E. ALZIRA'!G34</f>
        <v>0</v>
      </c>
      <c r="H97" s="177">
        <f>'U.E. ALZIRA'!H34</f>
        <v>0</v>
      </c>
      <c r="I97" s="415">
        <f>'U.E. ALZIRA'!I34</f>
        <v>0</v>
      </c>
      <c r="J97" s="177" t="e">
        <f>'U.E. ALZIRA'!J34</f>
        <v>#DIV/0!</v>
      </c>
      <c r="K97" s="177">
        <f>'U.E. ALZIRA'!K34</f>
        <v>0</v>
      </c>
      <c r="L97" s="177">
        <f>'U.E. ALZIRA'!L34</f>
        <v>34</v>
      </c>
      <c r="M97" s="177">
        <f>'U.E. ALZIRA'!M34</f>
        <v>0</v>
      </c>
      <c r="N97" s="177">
        <f>'U.E. ALZIRA'!N34</f>
        <v>0</v>
      </c>
      <c r="O97" s="177">
        <f>'U.E. ALZIRA'!O34</f>
        <v>0</v>
      </c>
      <c r="P97" s="177">
        <f>'U.E. ALZIRA'!P34</f>
        <v>0</v>
      </c>
      <c r="Q97" s="177">
        <f>'U.E. ALZIRA'!Q34</f>
        <v>0</v>
      </c>
      <c r="R97" s="173">
        <f>'U.E. ALZIRA'!R34</f>
        <v>0</v>
      </c>
      <c r="S97" s="174">
        <f>'U.E. ALZIRA'!S34</f>
        <v>0</v>
      </c>
      <c r="T97" s="106">
        <f>'U.E. ALZIRA'!T34</f>
        <v>0</v>
      </c>
      <c r="U97" s="106">
        <f>'U.E. ALZIRA'!U34</f>
        <v>0</v>
      </c>
      <c r="V97" s="176">
        <f>'U.E. ALZIRA'!V34</f>
        <v>0</v>
      </c>
      <c r="W97" s="111"/>
      <c r="X97" s="134"/>
      <c r="Y97" s="60"/>
      <c r="Z97" s="60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5"/>
      <c r="AX97" s="156"/>
      <c r="AY97" s="155"/>
      <c r="AZ97" s="159"/>
      <c r="BA97" s="159"/>
      <c r="BB97" s="155"/>
      <c r="BC97" s="155"/>
      <c r="BD97" s="155"/>
      <c r="BE97" s="155"/>
      <c r="BF97" s="155"/>
      <c r="BG97" s="155"/>
      <c r="BH97" s="155"/>
      <c r="BI97" s="154"/>
      <c r="BJ97" s="154"/>
      <c r="BK97" s="158"/>
      <c r="BL97" s="158"/>
      <c r="BM97" s="158"/>
      <c r="BN97" s="156"/>
      <c r="BO97" s="154"/>
      <c r="BP97" s="154"/>
      <c r="BQ97" s="154"/>
      <c r="BR97" s="154"/>
      <c r="BS97" s="154"/>
      <c r="BT97" s="157"/>
      <c r="BU97" s="155"/>
      <c r="BV97" s="151"/>
      <c r="BW97" s="151"/>
      <c r="BX97" s="151"/>
      <c r="BY97" s="151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171"/>
      <c r="FC97" s="60"/>
      <c r="FD97" s="99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R97" s="60"/>
      <c r="IS97" s="60"/>
      <c r="IT97" s="60"/>
      <c r="IU97" s="60"/>
      <c r="IV97" s="60"/>
    </row>
    <row r="98" spans="1:256" s="55" customFormat="1" ht="15" hidden="1" customHeight="1" x14ac:dyDescent="0.3">
      <c r="A98" s="299"/>
      <c r="B98" s="123"/>
      <c r="C98" s="149">
        <f>'U.E. ALZIRA'!C35</f>
        <v>14</v>
      </c>
      <c r="D98" s="177">
        <f>'U.E. ALZIRA'!D35</f>
        <v>13</v>
      </c>
      <c r="E98" s="177">
        <f>'U.E. ALZIRA'!E35</f>
        <v>11</v>
      </c>
      <c r="F98" s="177">
        <f>'U.E. ALZIRA'!F35</f>
        <v>2</v>
      </c>
      <c r="G98" s="177">
        <f>'U.E. ALZIRA'!G35</f>
        <v>1</v>
      </c>
      <c r="H98" s="177">
        <f>'U.E. ALZIRA'!H35</f>
        <v>0</v>
      </c>
      <c r="I98" s="415">
        <f>'U.E. ALZIRA'!I35</f>
        <v>1143</v>
      </c>
      <c r="J98" s="177">
        <f>'U.E. ALZIRA'!J35</f>
        <v>81.642857142857139</v>
      </c>
      <c r="K98" s="177">
        <f>'U.E. ALZIRA'!K35</f>
        <v>37.352941176470587</v>
      </c>
      <c r="L98" s="177">
        <f>'U.E. ALZIRA'!L35</f>
        <v>34</v>
      </c>
      <c r="M98" s="177">
        <f>'U.E. ALZIRA'!M35</f>
        <v>16</v>
      </c>
      <c r="N98" s="177">
        <f>'U.E. ALZIRA'!N35</f>
        <v>0</v>
      </c>
      <c r="O98" s="177">
        <f>'U.E. ALZIRA'!O35</f>
        <v>0</v>
      </c>
      <c r="P98" s="177">
        <f>'U.E. ALZIRA'!P35</f>
        <v>0</v>
      </c>
      <c r="Q98" s="177">
        <f>'U.E. ALZIRA'!Q35</f>
        <v>0</v>
      </c>
      <c r="R98" s="173">
        <f>'U.E. ALZIRA'!R35</f>
        <v>4</v>
      </c>
      <c r="S98" s="174">
        <f>'U.E. ALZIRA'!S35</f>
        <v>0</v>
      </c>
      <c r="T98" s="106">
        <f>'U.E. ALZIRA'!T35</f>
        <v>0</v>
      </c>
      <c r="U98" s="106">
        <f>'U.E. ALZIRA'!U35</f>
        <v>0</v>
      </c>
      <c r="V98" s="176">
        <f>'U.E. ALZIRA'!V35</f>
        <v>1</v>
      </c>
      <c r="W98" s="134"/>
      <c r="X98" s="134"/>
      <c r="Y98" s="60"/>
      <c r="Z98" s="60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5"/>
      <c r="AX98" s="156"/>
      <c r="AY98" s="155"/>
      <c r="AZ98" s="159"/>
      <c r="BA98" s="157"/>
      <c r="BB98" s="155"/>
      <c r="BC98" s="155"/>
      <c r="BD98" s="155"/>
      <c r="BE98" s="155"/>
      <c r="BF98" s="155"/>
      <c r="BG98" s="155"/>
      <c r="BH98" s="155"/>
      <c r="BI98" s="154"/>
      <c r="BJ98" s="154"/>
      <c r="BK98" s="158"/>
      <c r="BL98" s="158"/>
      <c r="BM98" s="158"/>
      <c r="BN98" s="156"/>
      <c r="BO98" s="154"/>
      <c r="BP98" s="154"/>
      <c r="BQ98" s="154"/>
      <c r="BR98" s="154"/>
      <c r="BS98" s="154"/>
      <c r="BT98" s="157"/>
      <c r="BU98" s="155"/>
      <c r="BV98" s="151"/>
      <c r="BW98" s="151"/>
      <c r="BX98" s="151"/>
      <c r="BY98" s="151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171"/>
      <c r="FC98" s="60"/>
      <c r="FD98" s="99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</row>
    <row r="99" spans="1:256" s="55" customFormat="1" ht="15" hidden="1" customHeight="1" x14ac:dyDescent="0.3">
      <c r="A99" s="299"/>
      <c r="B99" s="123"/>
      <c r="C99" s="149">
        <f>'U.E. ALZIRA'!C36</f>
        <v>29</v>
      </c>
      <c r="D99" s="177">
        <f>'U.E. ALZIRA'!D36</f>
        <v>20</v>
      </c>
      <c r="E99" s="177">
        <f>'U.E. ALZIRA'!E36</f>
        <v>3</v>
      </c>
      <c r="F99" s="177">
        <f>'U.E. ALZIRA'!F36</f>
        <v>18</v>
      </c>
      <c r="G99" s="177">
        <f>'U.E. ALZIRA'!G36</f>
        <v>9</v>
      </c>
      <c r="H99" s="177">
        <f>'U.E. ALZIRA'!H36</f>
        <v>0</v>
      </c>
      <c r="I99" s="415">
        <f>'U.E. ALZIRA'!I36</f>
        <v>1539</v>
      </c>
      <c r="J99" s="177">
        <f>'U.E. ALZIRA'!J36</f>
        <v>53.068965517241381</v>
      </c>
      <c r="K99" s="177">
        <f>'U.E. ALZIRA'!K36</f>
        <v>50.294117647058826</v>
      </c>
      <c r="L99" s="177">
        <f>'U.E. ALZIRA'!L36</f>
        <v>34</v>
      </c>
      <c r="M99" s="177">
        <f>'U.E. ALZIRA'!M36</f>
        <v>31</v>
      </c>
      <c r="N99" s="177">
        <f>'U.E. ALZIRA'!N36</f>
        <v>0</v>
      </c>
      <c r="O99" s="177">
        <f>'U.E. ALZIRA'!O36</f>
        <v>0</v>
      </c>
      <c r="P99" s="177">
        <f>'U.E. ALZIRA'!P36</f>
        <v>0</v>
      </c>
      <c r="Q99" s="177">
        <f>'U.E. ALZIRA'!Q36</f>
        <v>0</v>
      </c>
      <c r="R99" s="173">
        <f>'U.E. ALZIRA'!R36</f>
        <v>2</v>
      </c>
      <c r="S99" s="174">
        <f>'U.E. ALZIRA'!S36</f>
        <v>0</v>
      </c>
      <c r="T99" s="106">
        <f>'U.E. ALZIRA'!T36</f>
        <v>0</v>
      </c>
      <c r="U99" s="106">
        <f>'U.E. ALZIRA'!U36</f>
        <v>0</v>
      </c>
      <c r="V99" s="176">
        <f>'U.E. ALZIRA'!V36</f>
        <v>3</v>
      </c>
      <c r="W99" s="111"/>
      <c r="X99" s="111"/>
      <c r="Y99" s="60"/>
      <c r="Z99" s="60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5"/>
      <c r="AX99" s="156"/>
      <c r="AY99" s="155"/>
      <c r="AZ99" s="159"/>
      <c r="BA99" s="159"/>
      <c r="BB99" s="155"/>
      <c r="BC99" s="155"/>
      <c r="BD99" s="155"/>
      <c r="BE99" s="155"/>
      <c r="BF99" s="155"/>
      <c r="BG99" s="155"/>
      <c r="BH99" s="155"/>
      <c r="BI99" s="154"/>
      <c r="BJ99" s="154"/>
      <c r="BK99" s="158"/>
      <c r="BL99" s="158"/>
      <c r="BM99" s="158"/>
      <c r="BN99" s="156"/>
      <c r="BO99" s="154"/>
      <c r="BP99" s="154"/>
      <c r="BQ99" s="154"/>
      <c r="BR99" s="154"/>
      <c r="BS99" s="154"/>
      <c r="BT99" s="157"/>
      <c r="BU99" s="155"/>
      <c r="BV99" s="151"/>
      <c r="BW99" s="151"/>
      <c r="BX99" s="151"/>
      <c r="BY99" s="151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171"/>
      <c r="FC99" s="60"/>
      <c r="FD99" s="99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</row>
    <row r="100" spans="1:256" s="55" customFormat="1" ht="15" hidden="1" customHeight="1" x14ac:dyDescent="0.3">
      <c r="A100" s="299"/>
      <c r="B100" s="123"/>
      <c r="C100" s="149">
        <f>'U.E. ALZIRA'!C37</f>
        <v>28</v>
      </c>
      <c r="D100" s="177">
        <f>'U.E. ALZIRA'!D37</f>
        <v>23</v>
      </c>
      <c r="E100" s="177">
        <f>'U.E. ALZIRA'!E37</f>
        <v>11</v>
      </c>
      <c r="F100" s="177">
        <f>'U.E. ALZIRA'!F37</f>
        <v>11</v>
      </c>
      <c r="G100" s="177">
        <f>'U.E. ALZIRA'!G37</f>
        <v>5</v>
      </c>
      <c r="H100" s="177">
        <f>'U.E. ALZIRA'!H37</f>
        <v>4</v>
      </c>
      <c r="I100" s="415">
        <f>'U.E. ALZIRA'!I37</f>
        <v>1983</v>
      </c>
      <c r="J100" s="177">
        <f>'U.E. ALZIRA'!J37</f>
        <v>70.821428571428569</v>
      </c>
      <c r="K100" s="177">
        <f>'U.E. ALZIRA'!K37</f>
        <v>64.803921568627445</v>
      </c>
      <c r="L100" s="177">
        <f>'U.E. ALZIRA'!L37</f>
        <v>34</v>
      </c>
      <c r="M100" s="177">
        <f>'U.E. ALZIRA'!M37</f>
        <v>29</v>
      </c>
      <c r="N100" s="177">
        <f>'U.E. ALZIRA'!N37</f>
        <v>4</v>
      </c>
      <c r="O100" s="177">
        <f>'U.E. ALZIRA'!O37</f>
        <v>0</v>
      </c>
      <c r="P100" s="177">
        <f>'U.E. ALZIRA'!P37</f>
        <v>0</v>
      </c>
      <c r="Q100" s="177">
        <f>'U.E. ALZIRA'!Q37</f>
        <v>4</v>
      </c>
      <c r="R100" s="173">
        <f>'U.E. ALZIRA'!R37</f>
        <v>10</v>
      </c>
      <c r="S100" s="174">
        <f>'U.E. ALZIRA'!S37</f>
        <v>0</v>
      </c>
      <c r="T100" s="106">
        <f>'U.E. ALZIRA'!T37</f>
        <v>1</v>
      </c>
      <c r="U100" s="106">
        <f>'U.E. ALZIRA'!U37</f>
        <v>1</v>
      </c>
      <c r="V100" s="176">
        <f>'U.E. ALZIRA'!V37</f>
        <v>2</v>
      </c>
      <c r="W100" s="111"/>
      <c r="X100" s="111"/>
      <c r="Y100" s="60"/>
      <c r="Z100" s="60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5"/>
      <c r="AX100" s="156"/>
      <c r="AY100" s="155"/>
      <c r="AZ100" s="159"/>
      <c r="BA100" s="159"/>
      <c r="BB100" s="155"/>
      <c r="BC100" s="155"/>
      <c r="BD100" s="155"/>
      <c r="BE100" s="155"/>
      <c r="BF100" s="155"/>
      <c r="BG100" s="155"/>
      <c r="BH100" s="155"/>
      <c r="BI100" s="154"/>
      <c r="BJ100" s="154"/>
      <c r="BK100" s="158"/>
      <c r="BL100" s="158"/>
      <c r="BM100" s="158"/>
      <c r="BN100" s="156"/>
      <c r="BO100" s="154"/>
      <c r="BP100" s="154"/>
      <c r="BQ100" s="154"/>
      <c r="BR100" s="154"/>
      <c r="BS100" s="154"/>
      <c r="BT100" s="157"/>
      <c r="BU100" s="155"/>
      <c r="BV100" s="151"/>
      <c r="BW100" s="151"/>
      <c r="BX100" s="151"/>
      <c r="BY100" s="151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171"/>
      <c r="FC100" s="60"/>
      <c r="FD100" s="99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</row>
    <row r="101" spans="1:256" s="90" customFormat="1" ht="15" hidden="1" customHeight="1" x14ac:dyDescent="0.3">
      <c r="A101" s="299"/>
      <c r="B101" s="123"/>
      <c r="C101" s="149">
        <f>'U.E. ALZIRA'!C38</f>
        <v>32</v>
      </c>
      <c r="D101" s="177">
        <f>'U.E. ALZIRA'!D38</f>
        <v>32</v>
      </c>
      <c r="E101" s="177">
        <f>'U.E. ALZIRA'!E38</f>
        <v>28</v>
      </c>
      <c r="F101" s="177">
        <f>'U.E. ALZIRA'!F38</f>
        <v>4</v>
      </c>
      <c r="G101" s="177">
        <f>'U.E. ALZIRA'!G38</f>
        <v>0</v>
      </c>
      <c r="H101" s="177">
        <f>'U.E. ALZIRA'!H38</f>
        <v>2</v>
      </c>
      <c r="I101" s="415">
        <f>'U.E. ALZIRA'!I38</f>
        <v>2816</v>
      </c>
      <c r="J101" s="177">
        <f>'U.E. ALZIRA'!J38</f>
        <v>88</v>
      </c>
      <c r="K101" s="177">
        <f>'U.E. ALZIRA'!K38</f>
        <v>92.026143790849673</v>
      </c>
      <c r="L101" s="177">
        <f>'U.E. ALZIRA'!L38</f>
        <v>34</v>
      </c>
      <c r="M101" s="177">
        <f>'U.E. ALZIRA'!M38</f>
        <v>32</v>
      </c>
      <c r="N101" s="177">
        <f>'U.E. ALZIRA'!N38</f>
        <v>1</v>
      </c>
      <c r="O101" s="177">
        <f>'U.E. ALZIRA'!O38</f>
        <v>0</v>
      </c>
      <c r="P101" s="177">
        <f>'U.E. ALZIRA'!P38</f>
        <v>0</v>
      </c>
      <c r="Q101" s="177">
        <f>'U.E. ALZIRA'!Q38</f>
        <v>1</v>
      </c>
      <c r="R101" s="173">
        <f>'U.E. ALZIRA'!R38</f>
        <v>9</v>
      </c>
      <c r="S101" s="174">
        <f>'U.E. ALZIRA'!S38</f>
        <v>0</v>
      </c>
      <c r="T101" s="106">
        <f>'U.E. ALZIRA'!T38</f>
        <v>0</v>
      </c>
      <c r="U101" s="106">
        <f>'U.E. ALZIRA'!U38</f>
        <v>0</v>
      </c>
      <c r="V101" s="176">
        <f>'U.E. ALZIRA'!V38</f>
        <v>6</v>
      </c>
      <c r="W101" s="134"/>
      <c r="X101" s="134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60"/>
      <c r="AX101" s="261"/>
      <c r="AY101" s="260"/>
      <c r="AZ101" s="262"/>
      <c r="BA101" s="262"/>
      <c r="BB101" s="260"/>
      <c r="BC101" s="260"/>
      <c r="BD101" s="260"/>
      <c r="BE101" s="260"/>
      <c r="BF101" s="260"/>
      <c r="BG101" s="260"/>
      <c r="BH101" s="260"/>
      <c r="BI101" s="259"/>
      <c r="BJ101" s="259"/>
      <c r="BK101" s="263"/>
      <c r="BL101" s="263"/>
      <c r="BM101" s="263"/>
      <c r="BN101" s="261"/>
      <c r="BO101" s="259"/>
      <c r="BP101" s="259"/>
      <c r="BQ101" s="259"/>
      <c r="BR101" s="259"/>
      <c r="BS101" s="259"/>
      <c r="BT101" s="264"/>
      <c r="BU101" s="260"/>
      <c r="BV101" s="152"/>
      <c r="BW101" s="152"/>
      <c r="BX101" s="152"/>
      <c r="BY101" s="152"/>
      <c r="FB101" s="135"/>
      <c r="FD101" s="102"/>
    </row>
    <row r="102" spans="1:256" s="55" customFormat="1" ht="15" hidden="1" customHeight="1" x14ac:dyDescent="0.3">
      <c r="A102" s="299"/>
      <c r="B102" s="123"/>
      <c r="C102" s="149">
        <f>'U.E. ALZIRA'!C39</f>
        <v>20</v>
      </c>
      <c r="D102" s="177">
        <f>'U.E. ALZIRA'!D39</f>
        <v>11</v>
      </c>
      <c r="E102" s="177">
        <f>'U.E. ALZIRA'!E39</f>
        <v>5</v>
      </c>
      <c r="F102" s="177">
        <f>'U.E. ALZIRA'!F39</f>
        <v>6</v>
      </c>
      <c r="G102" s="177">
        <f>'U.E. ALZIRA'!G39</f>
        <v>9</v>
      </c>
      <c r="H102" s="177">
        <f>'U.E. ALZIRA'!H39</f>
        <v>0</v>
      </c>
      <c r="I102" s="415">
        <f>'U.E. ALZIRA'!I39</f>
        <v>1068</v>
      </c>
      <c r="J102" s="177">
        <f>'U.E. ALZIRA'!J39</f>
        <v>53.4</v>
      </c>
      <c r="K102" s="177">
        <f>'U.E. ALZIRA'!K39</f>
        <v>34.901960784313722</v>
      </c>
      <c r="L102" s="177">
        <f>'U.E. ALZIRA'!L39</f>
        <v>34</v>
      </c>
      <c r="M102" s="177">
        <f>'U.E. ALZIRA'!M39</f>
        <v>27</v>
      </c>
      <c r="N102" s="177">
        <f>'U.E. ALZIRA'!N39</f>
        <v>5</v>
      </c>
      <c r="O102" s="177">
        <f>'U.E. ALZIRA'!O39</f>
        <v>5</v>
      </c>
      <c r="P102" s="177">
        <f>'U.E. ALZIRA'!P39</f>
        <v>0</v>
      </c>
      <c r="Q102" s="177">
        <f>'U.E. ALZIRA'!Q39</f>
        <v>0</v>
      </c>
      <c r="R102" s="173">
        <f>'U.E. ALZIRA'!R39</f>
        <v>2</v>
      </c>
      <c r="S102" s="174">
        <f>'U.E. ALZIRA'!S39</f>
        <v>0</v>
      </c>
      <c r="T102" s="106">
        <f>'U.E. ALZIRA'!T39</f>
        <v>0</v>
      </c>
      <c r="U102" s="106">
        <f>'U.E. ALZIRA'!U39</f>
        <v>0</v>
      </c>
      <c r="V102" s="176">
        <f>'U.E. ALZIRA'!V39</f>
        <v>1</v>
      </c>
      <c r="W102" s="111"/>
      <c r="X102" s="111"/>
      <c r="Y102" s="60"/>
      <c r="Z102" s="60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5"/>
      <c r="AX102" s="156"/>
      <c r="AY102" s="155"/>
      <c r="AZ102" s="159"/>
      <c r="BA102" s="159"/>
      <c r="BB102" s="155"/>
      <c r="BC102" s="155"/>
      <c r="BD102" s="155"/>
      <c r="BE102" s="155"/>
      <c r="BF102" s="155"/>
      <c r="BG102" s="155"/>
      <c r="BH102" s="155"/>
      <c r="BI102" s="154"/>
      <c r="BJ102" s="154"/>
      <c r="BK102" s="158"/>
      <c r="BL102" s="158"/>
      <c r="BM102" s="158"/>
      <c r="BN102" s="156"/>
      <c r="BO102" s="154"/>
      <c r="BP102" s="154"/>
      <c r="BQ102" s="154"/>
      <c r="BR102" s="154"/>
      <c r="BS102" s="154"/>
      <c r="BT102" s="157"/>
      <c r="BU102" s="155"/>
      <c r="BV102" s="151"/>
      <c r="BW102" s="151"/>
      <c r="BX102" s="151"/>
      <c r="BY102" s="151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171"/>
      <c r="FC102" s="60"/>
      <c r="FD102" s="99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</row>
    <row r="103" spans="1:256" s="55" customFormat="1" hidden="1" x14ac:dyDescent="0.25">
      <c r="A103" s="332"/>
      <c r="B103" s="123"/>
      <c r="C103" s="149">
        <f>'U.E. ALZIRA'!C40</f>
        <v>11</v>
      </c>
      <c r="D103" s="177">
        <f>'U.E. ALZIRA'!D40</f>
        <v>6</v>
      </c>
      <c r="E103" s="177">
        <f>'U.E. ALZIRA'!E40</f>
        <v>4</v>
      </c>
      <c r="F103" s="177">
        <f>'U.E. ALZIRA'!F40</f>
        <v>2</v>
      </c>
      <c r="G103" s="177">
        <f>'U.E. ALZIRA'!G40</f>
        <v>5</v>
      </c>
      <c r="H103" s="177">
        <f>'U.E. ALZIRA'!H40</f>
        <v>2</v>
      </c>
      <c r="I103" s="415">
        <f>'U.E. ALZIRA'!I40</f>
        <v>615</v>
      </c>
      <c r="J103" s="177">
        <f>'U.E. ALZIRA'!J40</f>
        <v>55.909090909090907</v>
      </c>
      <c r="K103" s="177">
        <f>'U.E. ALZIRA'!K40</f>
        <v>20.098039215686274</v>
      </c>
      <c r="L103" s="177">
        <f>'U.E. ALZIRA'!L40</f>
        <v>16</v>
      </c>
      <c r="M103" s="177">
        <f>'U.E. ALZIRA'!M40</f>
        <v>11</v>
      </c>
      <c r="N103" s="177">
        <f>'U.E. ALZIRA'!N40</f>
        <v>2</v>
      </c>
      <c r="O103" s="177">
        <f>'U.E. ALZIRA'!O40</f>
        <v>0</v>
      </c>
      <c r="P103" s="177">
        <f>'U.E. ALZIRA'!P40</f>
        <v>0</v>
      </c>
      <c r="Q103" s="177">
        <f>'U.E. ALZIRA'!Q40</f>
        <v>2</v>
      </c>
      <c r="R103" s="173">
        <f>'U.E. ALZIRA'!R40</f>
        <v>2</v>
      </c>
      <c r="S103" s="174">
        <f>'U.E. ALZIRA'!S40</f>
        <v>1</v>
      </c>
      <c r="T103" s="106">
        <f>'U.E. ALZIRA'!T40</f>
        <v>1</v>
      </c>
      <c r="U103" s="106">
        <f>'U.E. ALZIRA'!U40</f>
        <v>2</v>
      </c>
      <c r="V103" s="176">
        <f>'U.E. ALZIRA'!V40</f>
        <v>0</v>
      </c>
      <c r="W103" s="111"/>
      <c r="X103" s="111"/>
      <c r="Y103" s="60"/>
      <c r="Z103" s="60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171"/>
      <c r="FC103" s="60"/>
      <c r="FD103" s="99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</row>
    <row r="104" spans="1:256" s="55" customFormat="1" ht="15" hidden="1" customHeight="1" x14ac:dyDescent="0.3">
      <c r="A104" s="332"/>
      <c r="B104" s="123"/>
      <c r="C104" s="149">
        <f>'U.E. ALZIRA'!C41</f>
        <v>11</v>
      </c>
      <c r="D104" s="177">
        <f>'U.E. ALZIRA'!D41</f>
        <v>2</v>
      </c>
      <c r="E104" s="177">
        <f>'U.E. ALZIRA'!E41</f>
        <v>0</v>
      </c>
      <c r="F104" s="177">
        <f>'U.E. ALZIRA'!F41</f>
        <v>2</v>
      </c>
      <c r="G104" s="177">
        <f>'U.E. ALZIRA'!G41</f>
        <v>9</v>
      </c>
      <c r="H104" s="177">
        <f>'U.E. ALZIRA'!H41</f>
        <v>0</v>
      </c>
      <c r="I104" s="415">
        <f>'U.E. ALZIRA'!I41</f>
        <v>234</v>
      </c>
      <c r="J104" s="177">
        <f>'U.E. ALZIRA'!J41</f>
        <v>21.272727272727273</v>
      </c>
      <c r="K104" s="177">
        <f>'U.E. ALZIRA'!K41</f>
        <v>7.6470588235294121</v>
      </c>
      <c r="L104" s="177">
        <f>'U.E. ALZIRA'!L41</f>
        <v>18</v>
      </c>
      <c r="M104" s="177">
        <f>'U.E. ALZIRA'!M41</f>
        <v>14</v>
      </c>
      <c r="N104" s="177">
        <f>'U.E. ALZIRA'!N41</f>
        <v>4</v>
      </c>
      <c r="O104" s="177">
        <f>'U.E. ALZIRA'!O41</f>
        <v>4</v>
      </c>
      <c r="P104" s="177">
        <f>'U.E. ALZIRA'!P41</f>
        <v>0</v>
      </c>
      <c r="Q104" s="177">
        <f>'U.E. ALZIRA'!Q41</f>
        <v>0</v>
      </c>
      <c r="R104" s="173">
        <f>'U.E. ALZIRA'!R41</f>
        <v>0</v>
      </c>
      <c r="S104" s="174">
        <f>'U.E. ALZIRA'!S41</f>
        <v>0</v>
      </c>
      <c r="T104" s="106">
        <f>'U.E. ALZIRA'!T41</f>
        <v>0</v>
      </c>
      <c r="U104" s="106">
        <f>'U.E. ALZIRA'!U41</f>
        <v>0</v>
      </c>
      <c r="V104" s="176">
        <f>'U.E. ALZIRA'!V41</f>
        <v>0</v>
      </c>
      <c r="W104" s="111"/>
      <c r="X104" s="111"/>
      <c r="Y104" s="60"/>
      <c r="Z104" s="60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1"/>
      <c r="BW104" s="151"/>
      <c r="BX104" s="151"/>
      <c r="BY104" s="151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171"/>
      <c r="FC104" s="60"/>
      <c r="FD104" s="99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</row>
    <row r="105" spans="1:256" s="55" customFormat="1" ht="15" hidden="1" customHeight="1" x14ac:dyDescent="0.3">
      <c r="A105" s="332"/>
      <c r="B105" s="123"/>
      <c r="C105" s="149">
        <f>'U.E. ALZIRA'!C66</f>
        <v>7</v>
      </c>
      <c r="D105" s="177">
        <f>'U.E. ALZIRA'!D66</f>
        <v>5</v>
      </c>
      <c r="E105" s="177">
        <f>'U.E. ALZIRA'!E66</f>
        <v>4</v>
      </c>
      <c r="F105" s="177">
        <f>'U.E. ALZIRA'!F66</f>
        <v>1</v>
      </c>
      <c r="G105" s="177">
        <f>'U.E. ALZIRA'!G66</f>
        <v>2</v>
      </c>
      <c r="H105" s="177">
        <f>'U.E. ALZIRA'!H66</f>
        <v>0</v>
      </c>
      <c r="I105" s="415">
        <f>'U.E. ALZIRA'!I66</f>
        <v>436</v>
      </c>
      <c r="J105" s="177">
        <f>'U.E. ALZIRA'!J66</f>
        <v>62.285714285714285</v>
      </c>
      <c r="K105" s="177">
        <f>'U.E. ALZIRA'!K66</f>
        <v>14.248366013071895</v>
      </c>
      <c r="L105" s="177">
        <f>'U.E. ALZIRA'!L66</f>
        <v>17</v>
      </c>
      <c r="M105" s="177">
        <f>'U.E. ALZIRA'!M66</f>
        <v>11</v>
      </c>
      <c r="N105" s="177">
        <f>'U.E. ALZIRA'!N66</f>
        <v>6</v>
      </c>
      <c r="O105" s="177">
        <f>'U.E. ALZIRA'!O66</f>
        <v>6</v>
      </c>
      <c r="P105" s="177">
        <f>'U.E. ALZIRA'!P66</f>
        <v>0</v>
      </c>
      <c r="Q105" s="177">
        <f>'U.E. ALZIRA'!Q66</f>
        <v>0</v>
      </c>
      <c r="R105" s="173">
        <f>'U.E. ALZIRA'!R66</f>
        <v>0</v>
      </c>
      <c r="S105" s="174">
        <f>'U.E. ALZIRA'!S66</f>
        <v>0</v>
      </c>
      <c r="T105" s="106">
        <f>'U.E. ALZIRA'!T66</f>
        <v>0</v>
      </c>
      <c r="U105" s="106">
        <f>'U.E. ALZIRA'!U66</f>
        <v>0</v>
      </c>
      <c r="V105" s="176">
        <f>'U.E. ALZIRA'!V66</f>
        <v>1</v>
      </c>
      <c r="W105" s="111"/>
      <c r="X105" s="111"/>
      <c r="Y105" s="60"/>
      <c r="Z105" s="60"/>
      <c r="AA105" s="154"/>
      <c r="AB105" s="154"/>
      <c r="AC105" s="154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4"/>
      <c r="AO105" s="154"/>
      <c r="AP105" s="154"/>
      <c r="AQ105" s="157"/>
      <c r="AR105" s="157"/>
      <c r="AS105" s="157"/>
      <c r="AT105" s="154"/>
      <c r="AU105" s="157"/>
      <c r="AV105" s="154"/>
      <c r="AW105" s="155"/>
      <c r="AX105" s="156"/>
      <c r="AY105" s="155"/>
      <c r="AZ105" s="157"/>
      <c r="BA105" s="157"/>
      <c r="BB105" s="155"/>
      <c r="BC105" s="155"/>
      <c r="BD105" s="155"/>
      <c r="BE105" s="155"/>
      <c r="BF105" s="155"/>
      <c r="BG105" s="155"/>
      <c r="BH105" s="155"/>
      <c r="BI105" s="154"/>
      <c r="BJ105" s="154"/>
      <c r="BK105" s="158"/>
      <c r="BL105" s="158"/>
      <c r="BM105" s="158"/>
      <c r="BN105" s="156"/>
      <c r="BO105" s="154"/>
      <c r="BP105" s="154"/>
      <c r="BQ105" s="154"/>
      <c r="BR105" s="154"/>
      <c r="BS105" s="154"/>
      <c r="BT105" s="157"/>
      <c r="BU105" s="155"/>
      <c r="BV105" s="151"/>
      <c r="BW105" s="151"/>
      <c r="BX105" s="151"/>
      <c r="BY105" s="151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171"/>
      <c r="FC105" s="60"/>
      <c r="FD105" s="99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</row>
    <row r="106" spans="1:256" s="55" customFormat="1" hidden="1" x14ac:dyDescent="0.25">
      <c r="A106" s="332"/>
      <c r="B106" s="357"/>
      <c r="C106" s="149">
        <f>'U.E. ALZIRA'!C67</f>
        <v>0</v>
      </c>
      <c r="D106" s="177">
        <f>'U.E. ALZIRA'!D67</f>
        <v>0</v>
      </c>
      <c r="E106" s="177">
        <f>'U.E. ALZIRA'!E67</f>
        <v>0</v>
      </c>
      <c r="F106" s="177">
        <f>'U.E. ALZIRA'!F67</f>
        <v>0</v>
      </c>
      <c r="G106" s="177">
        <f>'U.E. ALZIRA'!G67</f>
        <v>0</v>
      </c>
      <c r="H106" s="177">
        <f>'U.E. ALZIRA'!H67</f>
        <v>0</v>
      </c>
      <c r="I106" s="415">
        <f>'U.E. ALZIRA'!I67</f>
        <v>0</v>
      </c>
      <c r="J106" s="177" t="e">
        <f>'U.E. ALZIRA'!J67</f>
        <v>#DIV/0!</v>
      </c>
      <c r="K106" s="177">
        <f>'U.E. ALZIRA'!K67</f>
        <v>0</v>
      </c>
      <c r="L106" s="177">
        <f>'U.E. ALZIRA'!L67</f>
        <v>34</v>
      </c>
      <c r="M106" s="177">
        <f>'U.E. ALZIRA'!M67</f>
        <v>0</v>
      </c>
      <c r="N106" s="177">
        <f>'U.E. ALZIRA'!N67</f>
        <v>0</v>
      </c>
      <c r="O106" s="177">
        <f>'U.E. ALZIRA'!O67</f>
        <v>0</v>
      </c>
      <c r="P106" s="177">
        <f>'U.E. ALZIRA'!P67</f>
        <v>0</v>
      </c>
      <c r="Q106" s="177">
        <f>'U.E. ALZIRA'!Q67</f>
        <v>0</v>
      </c>
      <c r="R106" s="173">
        <f>'U.E. ALZIRA'!R67</f>
        <v>0</v>
      </c>
      <c r="S106" s="174">
        <f>'U.E. ALZIRA'!S67</f>
        <v>0</v>
      </c>
      <c r="T106" s="106">
        <f>'U.E. ALZIRA'!T67</f>
        <v>0</v>
      </c>
      <c r="U106" s="106">
        <f>'U.E. ALZIRA'!U67</f>
        <v>0</v>
      </c>
      <c r="V106" s="176">
        <f>'U.E. ALZIRA'!V67</f>
        <v>0</v>
      </c>
      <c r="W106" s="134"/>
      <c r="X106" s="111"/>
      <c r="Y106" s="60"/>
      <c r="Z106" s="60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171"/>
      <c r="FC106" s="60"/>
      <c r="FD106" s="99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</row>
    <row r="107" spans="1:256" s="55" customFormat="1" ht="15" hidden="1" customHeight="1" x14ac:dyDescent="0.3">
      <c r="A107" s="332"/>
      <c r="B107" s="142"/>
      <c r="C107" s="149">
        <f>'U.E. ALZIRA'!C68</f>
        <v>0</v>
      </c>
      <c r="D107" s="177">
        <f>'U.E. ALZIRA'!D68</f>
        <v>0</v>
      </c>
      <c r="E107" s="177">
        <f>'U.E. ALZIRA'!E68</f>
        <v>0</v>
      </c>
      <c r="F107" s="177">
        <f>'U.E. ALZIRA'!F68</f>
        <v>0</v>
      </c>
      <c r="G107" s="177">
        <f>'U.E. ALZIRA'!G68</f>
        <v>0</v>
      </c>
      <c r="H107" s="177">
        <f>'U.E. ALZIRA'!H68</f>
        <v>0</v>
      </c>
      <c r="I107" s="415">
        <f>'U.E. ALZIRA'!I68</f>
        <v>0</v>
      </c>
      <c r="J107" s="177" t="e">
        <f>'U.E. ALZIRA'!J68</f>
        <v>#DIV/0!</v>
      </c>
      <c r="K107" s="177">
        <f>'U.E. ALZIRA'!K68</f>
        <v>0</v>
      </c>
      <c r="L107" s="177">
        <f>'U.E. ALZIRA'!L68</f>
        <v>34</v>
      </c>
      <c r="M107" s="177">
        <f>'U.E. ALZIRA'!M68</f>
        <v>0</v>
      </c>
      <c r="N107" s="177">
        <f>'U.E. ALZIRA'!N68</f>
        <v>0</v>
      </c>
      <c r="O107" s="177">
        <f>'U.E. ALZIRA'!O68</f>
        <v>0</v>
      </c>
      <c r="P107" s="177">
        <f>'U.E. ALZIRA'!P68</f>
        <v>0</v>
      </c>
      <c r="Q107" s="177">
        <f>'U.E. ALZIRA'!Q68</f>
        <v>0</v>
      </c>
      <c r="R107" s="173">
        <f>'U.E. ALZIRA'!R68</f>
        <v>0</v>
      </c>
      <c r="S107" s="174">
        <f>'U.E. ALZIRA'!S68</f>
        <v>0</v>
      </c>
      <c r="T107" s="106">
        <f>'U.E. ALZIRA'!T68</f>
        <v>0</v>
      </c>
      <c r="U107" s="106">
        <f>'U.E. ALZIRA'!U68</f>
        <v>0</v>
      </c>
      <c r="V107" s="176">
        <f>'U.E. ALZIRA'!V68</f>
        <v>0</v>
      </c>
      <c r="W107" s="111"/>
      <c r="X107" s="111"/>
      <c r="Y107" s="60"/>
      <c r="Z107" s="60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  <c r="BT107" s="153"/>
      <c r="BU107" s="153"/>
      <c r="BV107" s="151"/>
      <c r="BW107" s="151"/>
      <c r="BX107" s="151"/>
      <c r="BY107" s="151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171"/>
      <c r="FC107" s="60"/>
      <c r="FD107" s="99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</row>
    <row r="108" spans="1:256" s="55" customFormat="1" ht="15" hidden="1" customHeight="1" x14ac:dyDescent="0.3">
      <c r="A108" s="332"/>
      <c r="B108" s="142"/>
      <c r="C108" s="149">
        <f>'U.E. ALZIRA'!C69</f>
        <v>0</v>
      </c>
      <c r="D108" s="177">
        <f>'U.E. ALZIRA'!D69</f>
        <v>0</v>
      </c>
      <c r="E108" s="177">
        <f>'U.E. ALZIRA'!E69</f>
        <v>0</v>
      </c>
      <c r="F108" s="177">
        <f>'U.E. ALZIRA'!F69</f>
        <v>0</v>
      </c>
      <c r="G108" s="177">
        <f>'U.E. ALZIRA'!G69</f>
        <v>0</v>
      </c>
      <c r="H108" s="177">
        <f>'U.E. ALZIRA'!H69</f>
        <v>0</v>
      </c>
      <c r="I108" s="415">
        <f>'U.E. ALZIRA'!I69</f>
        <v>0</v>
      </c>
      <c r="J108" s="177" t="e">
        <f>'U.E. ALZIRA'!J69</f>
        <v>#DIV/0!</v>
      </c>
      <c r="K108" s="177">
        <f>'U.E. ALZIRA'!K69</f>
        <v>0</v>
      </c>
      <c r="L108" s="177">
        <f>'U.E. ALZIRA'!L69</f>
        <v>34</v>
      </c>
      <c r="M108" s="177">
        <f>'U.E. ALZIRA'!M69</f>
        <v>0</v>
      </c>
      <c r="N108" s="177">
        <f>'U.E. ALZIRA'!N69</f>
        <v>0</v>
      </c>
      <c r="O108" s="177">
        <f>'U.E. ALZIRA'!O69</f>
        <v>0</v>
      </c>
      <c r="P108" s="177">
        <f>'U.E. ALZIRA'!P69</f>
        <v>0</v>
      </c>
      <c r="Q108" s="177">
        <f>'U.E. ALZIRA'!Q69</f>
        <v>0</v>
      </c>
      <c r="R108" s="173">
        <f>'U.E. ALZIRA'!R69</f>
        <v>0</v>
      </c>
      <c r="S108" s="174">
        <f>'U.E. ALZIRA'!S69</f>
        <v>0</v>
      </c>
      <c r="T108" s="106">
        <f>'U.E. ALZIRA'!T69</f>
        <v>0</v>
      </c>
      <c r="U108" s="106">
        <f>'U.E. ALZIRA'!U69</f>
        <v>0</v>
      </c>
      <c r="V108" s="176">
        <f>'U.E. ALZIRA'!V69</f>
        <v>0</v>
      </c>
      <c r="W108" s="111"/>
      <c r="X108" s="111"/>
      <c r="Y108" s="60"/>
      <c r="Z108" s="60"/>
      <c r="AA108" s="154"/>
      <c r="AB108" s="154"/>
      <c r="AC108" s="154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4"/>
      <c r="AO108" s="154"/>
      <c r="AP108" s="154"/>
      <c r="AQ108" s="157"/>
      <c r="AR108" s="157"/>
      <c r="AS108" s="157"/>
      <c r="AT108" s="154"/>
      <c r="AU108" s="157"/>
      <c r="AV108" s="154"/>
      <c r="AW108" s="155"/>
      <c r="AX108" s="156"/>
      <c r="AY108" s="155"/>
      <c r="AZ108" s="157"/>
      <c r="BA108" s="157"/>
      <c r="BB108" s="155"/>
      <c r="BC108" s="155"/>
      <c r="BD108" s="155"/>
      <c r="BE108" s="155"/>
      <c r="BF108" s="155"/>
      <c r="BG108" s="155"/>
      <c r="BH108" s="155"/>
      <c r="BI108" s="154"/>
      <c r="BJ108" s="154"/>
      <c r="BK108" s="158"/>
      <c r="BL108" s="158"/>
      <c r="BM108" s="158"/>
      <c r="BN108" s="156"/>
      <c r="BO108" s="154"/>
      <c r="BP108" s="154"/>
      <c r="BQ108" s="154"/>
      <c r="BR108" s="154"/>
      <c r="BS108" s="154"/>
      <c r="BT108" s="157"/>
      <c r="BU108" s="155"/>
      <c r="BV108" s="151"/>
      <c r="BW108" s="151"/>
      <c r="BX108" s="151"/>
      <c r="BY108" s="151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171"/>
      <c r="FC108" s="60"/>
      <c r="FD108" s="99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</row>
    <row r="109" spans="1:256" hidden="1" x14ac:dyDescent="0.25">
      <c r="A109" s="332"/>
      <c r="B109" s="142"/>
      <c r="C109" s="149">
        <f>'U.E. ALZIRA'!C70</f>
        <v>0</v>
      </c>
      <c r="D109" s="177">
        <f>'U.E. ALZIRA'!D70</f>
        <v>0</v>
      </c>
      <c r="E109" s="177">
        <f>'U.E. ALZIRA'!E70</f>
        <v>0</v>
      </c>
      <c r="F109" s="177">
        <f>'U.E. ALZIRA'!F70</f>
        <v>0</v>
      </c>
      <c r="G109" s="177">
        <f>'U.E. ALZIRA'!G70</f>
        <v>0</v>
      </c>
      <c r="H109" s="177">
        <f>'U.E. ALZIRA'!H70</f>
        <v>0</v>
      </c>
      <c r="I109" s="415">
        <f>'U.E. ALZIRA'!I70</f>
        <v>0</v>
      </c>
      <c r="J109" s="177" t="e">
        <f>'U.E. ALZIRA'!J70</f>
        <v>#DIV/0!</v>
      </c>
      <c r="K109" s="177">
        <f>'U.E. ALZIRA'!K70</f>
        <v>0</v>
      </c>
      <c r="L109" s="177">
        <f>'U.E. ALZIRA'!L70</f>
        <v>34</v>
      </c>
      <c r="M109" s="177">
        <f>'U.E. ALZIRA'!M70</f>
        <v>0</v>
      </c>
      <c r="N109" s="177">
        <f>'U.E. ALZIRA'!N70</f>
        <v>0</v>
      </c>
      <c r="O109" s="177">
        <f>'U.E. ALZIRA'!O70</f>
        <v>0</v>
      </c>
      <c r="P109" s="177">
        <f>'U.E. ALZIRA'!P70</f>
        <v>0</v>
      </c>
      <c r="Q109" s="177">
        <f>'U.E. ALZIRA'!Q70</f>
        <v>0</v>
      </c>
      <c r="R109" s="173">
        <f>'U.E. ALZIRA'!R70</f>
        <v>0</v>
      </c>
      <c r="S109" s="174">
        <f>'U.E. ALZIRA'!S70</f>
        <v>0</v>
      </c>
      <c r="T109" s="106">
        <f>'U.E. ALZIRA'!T70</f>
        <v>0</v>
      </c>
      <c r="U109" s="106">
        <f>'U.E. ALZIRA'!U70</f>
        <v>0</v>
      </c>
      <c r="V109" s="176">
        <f>'U.E. ALZIRA'!V70</f>
        <v>0</v>
      </c>
      <c r="W109" s="111"/>
      <c r="X109" s="111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171"/>
      <c r="FC109" s="60"/>
      <c r="FD109" s="99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172"/>
      <c r="GZ109" s="172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172"/>
      <c r="IS109" s="60"/>
      <c r="IT109" s="172"/>
      <c r="IU109" s="172"/>
      <c r="IV109" s="172"/>
    </row>
    <row r="110" spans="1:256" s="55" customFormat="1" hidden="1" x14ac:dyDescent="0.25">
      <c r="A110" s="332"/>
      <c r="B110" s="355"/>
      <c r="C110" s="149">
        <f>'U.E. ALZIRA'!C71</f>
        <v>0</v>
      </c>
      <c r="D110" s="177">
        <f>'U.E. ALZIRA'!D71</f>
        <v>0</v>
      </c>
      <c r="E110" s="177">
        <f>'U.E. ALZIRA'!E71</f>
        <v>0</v>
      </c>
      <c r="F110" s="177">
        <f>'U.E. ALZIRA'!F71</f>
        <v>0</v>
      </c>
      <c r="G110" s="177">
        <f>'U.E. ALZIRA'!G71</f>
        <v>0</v>
      </c>
      <c r="H110" s="177">
        <f>'U.E. ALZIRA'!H71</f>
        <v>0</v>
      </c>
      <c r="I110" s="415">
        <f>'U.E. ALZIRA'!I71</f>
        <v>0</v>
      </c>
      <c r="J110" s="177" t="e">
        <f>'U.E. ALZIRA'!J71</f>
        <v>#DIV/0!</v>
      </c>
      <c r="K110" s="177">
        <f>'U.E. ALZIRA'!K71</f>
        <v>0</v>
      </c>
      <c r="L110" s="177">
        <f>'U.E. ALZIRA'!L71</f>
        <v>34</v>
      </c>
      <c r="M110" s="177">
        <f>'U.E. ALZIRA'!M71</f>
        <v>0</v>
      </c>
      <c r="N110" s="177">
        <f>'U.E. ALZIRA'!N71</f>
        <v>0</v>
      </c>
      <c r="O110" s="177">
        <f>'U.E. ALZIRA'!O71</f>
        <v>0</v>
      </c>
      <c r="P110" s="177">
        <f>'U.E. ALZIRA'!P71</f>
        <v>0</v>
      </c>
      <c r="Q110" s="177">
        <f>'U.E. ALZIRA'!Q71</f>
        <v>0</v>
      </c>
      <c r="R110" s="173">
        <f>'U.E. ALZIRA'!R71</f>
        <v>0</v>
      </c>
      <c r="S110" s="174">
        <f>'U.E. ALZIRA'!S71</f>
        <v>0</v>
      </c>
      <c r="T110" s="106">
        <f>'U.E. ALZIRA'!T71</f>
        <v>0</v>
      </c>
      <c r="U110" s="106">
        <f>'U.E. ALZIRA'!U71</f>
        <v>0</v>
      </c>
      <c r="V110" s="176">
        <f>'U.E. ALZIRA'!V71</f>
        <v>0</v>
      </c>
      <c r="W110" s="111"/>
      <c r="X110" s="111"/>
      <c r="Y110" s="60"/>
      <c r="Z110" s="60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171"/>
      <c r="FC110" s="60"/>
      <c r="FD110" s="99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</row>
    <row r="111" spans="1:256" s="55" customFormat="1" ht="15" hidden="1" customHeight="1" x14ac:dyDescent="0.3">
      <c r="A111" s="332"/>
      <c r="B111" s="142"/>
      <c r="C111" s="149">
        <f>'U.E. ALZIRA'!C72</f>
        <v>0</v>
      </c>
      <c r="D111" s="177">
        <f>'U.E. ALZIRA'!D72</f>
        <v>0</v>
      </c>
      <c r="E111" s="177">
        <f>'U.E. ALZIRA'!E72</f>
        <v>0</v>
      </c>
      <c r="F111" s="177">
        <f>'U.E. ALZIRA'!F72</f>
        <v>0</v>
      </c>
      <c r="G111" s="177">
        <f>'U.E. ALZIRA'!G72</f>
        <v>0</v>
      </c>
      <c r="H111" s="177">
        <f>'U.E. ALZIRA'!H72</f>
        <v>0</v>
      </c>
      <c r="I111" s="415">
        <f>'U.E. ALZIRA'!I72</f>
        <v>0</v>
      </c>
      <c r="J111" s="177" t="e">
        <f>'U.E. ALZIRA'!J72</f>
        <v>#DIV/0!</v>
      </c>
      <c r="K111" s="177">
        <f>'U.E. ALZIRA'!K72</f>
        <v>0</v>
      </c>
      <c r="L111" s="177">
        <f>'U.E. ALZIRA'!L72</f>
        <v>34</v>
      </c>
      <c r="M111" s="177">
        <f>'U.E. ALZIRA'!M72</f>
        <v>0</v>
      </c>
      <c r="N111" s="177">
        <f>'U.E. ALZIRA'!N72</f>
        <v>0</v>
      </c>
      <c r="O111" s="177">
        <f>'U.E. ALZIRA'!O72</f>
        <v>0</v>
      </c>
      <c r="P111" s="177">
        <f>'U.E. ALZIRA'!P72</f>
        <v>0</v>
      </c>
      <c r="Q111" s="177">
        <f>'U.E. ALZIRA'!Q72</f>
        <v>0</v>
      </c>
      <c r="R111" s="173">
        <f>'U.E. ALZIRA'!R72</f>
        <v>0</v>
      </c>
      <c r="S111" s="174">
        <f>'U.E. ALZIRA'!S72</f>
        <v>0</v>
      </c>
      <c r="T111" s="106">
        <f>'U.E. ALZIRA'!T72</f>
        <v>0</v>
      </c>
      <c r="U111" s="106">
        <f>'U.E. ALZIRA'!U72</f>
        <v>0</v>
      </c>
      <c r="V111" s="176">
        <f>'U.E. ALZIRA'!V72</f>
        <v>0</v>
      </c>
      <c r="W111" s="111"/>
      <c r="X111" s="111"/>
      <c r="Y111" s="60"/>
      <c r="Z111" s="60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  <c r="BT111" s="153"/>
      <c r="BU111" s="153"/>
      <c r="BV111" s="151"/>
      <c r="BW111" s="151"/>
      <c r="BX111" s="151"/>
      <c r="BY111" s="151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171"/>
      <c r="FC111" s="60"/>
      <c r="FD111" s="99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</row>
    <row r="112" spans="1:256" s="55" customFormat="1" ht="15" hidden="1" customHeight="1" x14ac:dyDescent="0.3">
      <c r="A112" s="332"/>
      <c r="B112" s="123"/>
      <c r="C112" s="149">
        <f>'U.E. ALZIRA'!C73</f>
        <v>0</v>
      </c>
      <c r="D112" s="177">
        <f>'U.E. ALZIRA'!D73</f>
        <v>0</v>
      </c>
      <c r="E112" s="177">
        <f>'U.E. ALZIRA'!E73</f>
        <v>0</v>
      </c>
      <c r="F112" s="177">
        <f>'U.E. ALZIRA'!F73</f>
        <v>0</v>
      </c>
      <c r="G112" s="177">
        <f>'U.E. ALZIRA'!G73</f>
        <v>0</v>
      </c>
      <c r="H112" s="177">
        <f>'U.E. ALZIRA'!H73</f>
        <v>0</v>
      </c>
      <c r="I112" s="415">
        <f>'U.E. ALZIRA'!I73</f>
        <v>0</v>
      </c>
      <c r="J112" s="177" t="e">
        <f>'U.E. ALZIRA'!J73</f>
        <v>#DIV/0!</v>
      </c>
      <c r="K112" s="177">
        <f>'U.E. ALZIRA'!K73</f>
        <v>0</v>
      </c>
      <c r="L112" s="177">
        <f>'U.E. ALZIRA'!L73</f>
        <v>34</v>
      </c>
      <c r="M112" s="177">
        <f>'U.E. ALZIRA'!M73</f>
        <v>0</v>
      </c>
      <c r="N112" s="177">
        <f>'U.E. ALZIRA'!N73</f>
        <v>0</v>
      </c>
      <c r="O112" s="177">
        <f>'U.E. ALZIRA'!O73</f>
        <v>0</v>
      </c>
      <c r="P112" s="177">
        <f>'U.E. ALZIRA'!P73</f>
        <v>0</v>
      </c>
      <c r="Q112" s="177">
        <f>'U.E. ALZIRA'!Q73</f>
        <v>0</v>
      </c>
      <c r="R112" s="173">
        <f>'U.E. ALZIRA'!R73</f>
        <v>0</v>
      </c>
      <c r="S112" s="174">
        <f>'U.E. ALZIRA'!S73</f>
        <v>0</v>
      </c>
      <c r="T112" s="106">
        <f>'U.E. ALZIRA'!T73</f>
        <v>0</v>
      </c>
      <c r="U112" s="106">
        <f>'U.E. ALZIRA'!U73</f>
        <v>0</v>
      </c>
      <c r="V112" s="176">
        <f>'U.E. ALZIRA'!V73</f>
        <v>0</v>
      </c>
      <c r="W112" s="111"/>
      <c r="X112" s="111"/>
      <c r="Y112" s="60"/>
      <c r="Z112" s="60"/>
      <c r="AA112" s="154"/>
      <c r="AB112" s="154"/>
      <c r="AC112" s="154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4"/>
      <c r="AO112" s="154"/>
      <c r="AP112" s="154"/>
      <c r="AQ112" s="157"/>
      <c r="AR112" s="157"/>
      <c r="AS112" s="157"/>
      <c r="AT112" s="154"/>
      <c r="AU112" s="157"/>
      <c r="AV112" s="154"/>
      <c r="AW112" s="155"/>
      <c r="AX112" s="156"/>
      <c r="AY112" s="155"/>
      <c r="AZ112" s="157"/>
      <c r="BA112" s="157"/>
      <c r="BB112" s="155"/>
      <c r="BC112" s="155"/>
      <c r="BD112" s="155"/>
      <c r="BE112" s="155"/>
      <c r="BF112" s="155"/>
      <c r="BG112" s="155"/>
      <c r="BH112" s="155"/>
      <c r="BI112" s="154"/>
      <c r="BJ112" s="154"/>
      <c r="BK112" s="158"/>
      <c r="BL112" s="158"/>
      <c r="BM112" s="158"/>
      <c r="BN112" s="156"/>
      <c r="BO112" s="154"/>
      <c r="BP112" s="154"/>
      <c r="BQ112" s="154"/>
      <c r="BR112" s="154"/>
      <c r="BS112" s="154"/>
      <c r="BT112" s="157"/>
      <c r="BU112" s="155"/>
      <c r="BV112" s="151"/>
      <c r="BW112" s="151"/>
      <c r="BX112" s="151"/>
      <c r="BY112" s="151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171"/>
      <c r="FC112" s="60"/>
      <c r="FD112" s="99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</row>
    <row r="113" spans="1:256" s="55" customFormat="1" hidden="1" x14ac:dyDescent="0.25">
      <c r="A113" s="332"/>
      <c r="B113" s="355"/>
      <c r="C113" s="149">
        <f>'U.E. ALZIRA'!C74</f>
        <v>0</v>
      </c>
      <c r="D113" s="177">
        <f>'U.E. ALZIRA'!D74</f>
        <v>0</v>
      </c>
      <c r="E113" s="177">
        <f>'U.E. ALZIRA'!E74</f>
        <v>0</v>
      </c>
      <c r="F113" s="177">
        <f>'U.E. ALZIRA'!F74</f>
        <v>0</v>
      </c>
      <c r="G113" s="177">
        <f>'U.E. ALZIRA'!G74</f>
        <v>0</v>
      </c>
      <c r="H113" s="177">
        <f>'U.E. ALZIRA'!H74</f>
        <v>0</v>
      </c>
      <c r="I113" s="415">
        <f>'U.E. ALZIRA'!I74</f>
        <v>0</v>
      </c>
      <c r="J113" s="177" t="e">
        <f>'U.E. ALZIRA'!J74</f>
        <v>#DIV/0!</v>
      </c>
      <c r="K113" s="177">
        <f>'U.E. ALZIRA'!K74</f>
        <v>0</v>
      </c>
      <c r="L113" s="177">
        <f>'U.E. ALZIRA'!L74</f>
        <v>34</v>
      </c>
      <c r="M113" s="177">
        <f>'U.E. ALZIRA'!M74</f>
        <v>0</v>
      </c>
      <c r="N113" s="177">
        <f>'U.E. ALZIRA'!N74</f>
        <v>0</v>
      </c>
      <c r="O113" s="177">
        <f>'U.E. ALZIRA'!O74</f>
        <v>0</v>
      </c>
      <c r="P113" s="177">
        <f>'U.E. ALZIRA'!P74</f>
        <v>0</v>
      </c>
      <c r="Q113" s="177">
        <f>'U.E. ALZIRA'!Q74</f>
        <v>0</v>
      </c>
      <c r="R113" s="173">
        <f>'U.E. ALZIRA'!R74</f>
        <v>0</v>
      </c>
      <c r="S113" s="174">
        <f>'U.E. ALZIRA'!S74</f>
        <v>0</v>
      </c>
      <c r="T113" s="106">
        <f>'U.E. ALZIRA'!T74</f>
        <v>0</v>
      </c>
      <c r="U113" s="106">
        <f>'U.E. ALZIRA'!U74</f>
        <v>0</v>
      </c>
      <c r="V113" s="176">
        <f>'U.E. ALZIRA'!V74</f>
        <v>0</v>
      </c>
      <c r="W113" s="111"/>
      <c r="X113" s="111"/>
      <c r="Y113" s="60"/>
      <c r="Z113" s="60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171"/>
      <c r="FC113" s="60"/>
      <c r="FD113" s="99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</row>
    <row r="114" spans="1:256" s="55" customFormat="1" ht="15" hidden="1" customHeight="1" x14ac:dyDescent="0.3">
      <c r="A114" s="332"/>
      <c r="B114" s="142"/>
      <c r="C114" s="149">
        <f>'U.E. ALZIRA'!C75</f>
        <v>0</v>
      </c>
      <c r="D114" s="177">
        <f>'U.E. ALZIRA'!D75</f>
        <v>0</v>
      </c>
      <c r="E114" s="177">
        <f>'U.E. ALZIRA'!E75</f>
        <v>0</v>
      </c>
      <c r="F114" s="177">
        <f>'U.E. ALZIRA'!F75</f>
        <v>0</v>
      </c>
      <c r="G114" s="177">
        <f>'U.E. ALZIRA'!G75</f>
        <v>0</v>
      </c>
      <c r="H114" s="177">
        <f>'U.E. ALZIRA'!H75</f>
        <v>0</v>
      </c>
      <c r="I114" s="415">
        <f>'U.E. ALZIRA'!I75</f>
        <v>0</v>
      </c>
      <c r="J114" s="177" t="e">
        <f>'U.E. ALZIRA'!J75</f>
        <v>#DIV/0!</v>
      </c>
      <c r="K114" s="177">
        <f>'U.E. ALZIRA'!K75</f>
        <v>0</v>
      </c>
      <c r="L114" s="177">
        <f>'U.E. ALZIRA'!L75</f>
        <v>34</v>
      </c>
      <c r="M114" s="177">
        <f>'U.E. ALZIRA'!M75</f>
        <v>0</v>
      </c>
      <c r="N114" s="177">
        <f>'U.E. ALZIRA'!N75</f>
        <v>0</v>
      </c>
      <c r="O114" s="177">
        <f>'U.E. ALZIRA'!O75</f>
        <v>0</v>
      </c>
      <c r="P114" s="177">
        <f>'U.E. ALZIRA'!P75</f>
        <v>0</v>
      </c>
      <c r="Q114" s="177">
        <f>'U.E. ALZIRA'!Q75</f>
        <v>0</v>
      </c>
      <c r="R114" s="173">
        <f>'U.E. ALZIRA'!R75</f>
        <v>0</v>
      </c>
      <c r="S114" s="174">
        <f>'U.E. ALZIRA'!S75</f>
        <v>0</v>
      </c>
      <c r="T114" s="106">
        <f>'U.E. ALZIRA'!T75</f>
        <v>0</v>
      </c>
      <c r="U114" s="106">
        <f>'U.E. ALZIRA'!U75</f>
        <v>0</v>
      </c>
      <c r="V114" s="176">
        <f>'U.E. ALZIRA'!V75</f>
        <v>0</v>
      </c>
      <c r="W114" s="111"/>
      <c r="X114" s="111"/>
      <c r="Y114" s="60"/>
      <c r="Z114" s="60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  <c r="BT114" s="153"/>
      <c r="BU114" s="153"/>
      <c r="BV114" s="151"/>
      <c r="BW114" s="151"/>
      <c r="BX114" s="151"/>
      <c r="BY114" s="151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171"/>
      <c r="FC114" s="60"/>
      <c r="FD114" s="99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</row>
    <row r="115" spans="1:256" s="55" customFormat="1" ht="15" hidden="1" customHeight="1" x14ac:dyDescent="0.3">
      <c r="A115" s="332"/>
      <c r="B115" s="123"/>
      <c r="C115" s="149">
        <f>'U.E. ALZIRA'!C76</f>
        <v>0</v>
      </c>
      <c r="D115" s="177">
        <f>'U.E. ALZIRA'!D76</f>
        <v>0</v>
      </c>
      <c r="E115" s="177">
        <f>'U.E. ALZIRA'!E76</f>
        <v>0</v>
      </c>
      <c r="F115" s="177">
        <f>'U.E. ALZIRA'!F76</f>
        <v>0</v>
      </c>
      <c r="G115" s="177">
        <f>'U.E. ALZIRA'!G76</f>
        <v>0</v>
      </c>
      <c r="H115" s="177">
        <f>'U.E. ALZIRA'!H76</f>
        <v>0</v>
      </c>
      <c r="I115" s="415">
        <f>'U.E. ALZIRA'!I76</f>
        <v>0</v>
      </c>
      <c r="J115" s="177" t="e">
        <f>'U.E. ALZIRA'!J76</f>
        <v>#DIV/0!</v>
      </c>
      <c r="K115" s="177">
        <f>'U.E. ALZIRA'!K76</f>
        <v>0</v>
      </c>
      <c r="L115" s="177">
        <f>'U.E. ALZIRA'!L76</f>
        <v>34</v>
      </c>
      <c r="M115" s="177">
        <f>'U.E. ALZIRA'!M76</f>
        <v>0</v>
      </c>
      <c r="N115" s="177">
        <f>'U.E. ALZIRA'!N76</f>
        <v>0</v>
      </c>
      <c r="O115" s="177">
        <f>'U.E. ALZIRA'!O76</f>
        <v>0</v>
      </c>
      <c r="P115" s="177">
        <f>'U.E. ALZIRA'!P76</f>
        <v>0</v>
      </c>
      <c r="Q115" s="177">
        <f>'U.E. ALZIRA'!Q76</f>
        <v>0</v>
      </c>
      <c r="R115" s="173">
        <f>'U.E. ALZIRA'!R76</f>
        <v>0</v>
      </c>
      <c r="S115" s="174">
        <f>'U.E. ALZIRA'!S76</f>
        <v>0</v>
      </c>
      <c r="T115" s="106">
        <f>'U.E. ALZIRA'!T76</f>
        <v>0</v>
      </c>
      <c r="U115" s="106">
        <f>'U.E. ALZIRA'!U76</f>
        <v>0</v>
      </c>
      <c r="V115" s="176">
        <f>'U.E. ALZIRA'!V76</f>
        <v>0</v>
      </c>
      <c r="W115" s="111"/>
      <c r="X115" s="111"/>
      <c r="Y115" s="60"/>
      <c r="Z115" s="60"/>
      <c r="AA115" s="154"/>
      <c r="AB115" s="154"/>
      <c r="AC115" s="154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4"/>
      <c r="AO115" s="154"/>
      <c r="AP115" s="154"/>
      <c r="AQ115" s="157"/>
      <c r="AR115" s="157"/>
      <c r="AS115" s="157"/>
      <c r="AT115" s="154"/>
      <c r="AU115" s="157"/>
      <c r="AV115" s="154"/>
      <c r="AW115" s="155"/>
      <c r="AX115" s="156"/>
      <c r="AY115" s="155"/>
      <c r="AZ115" s="157"/>
      <c r="BA115" s="157"/>
      <c r="BB115" s="155"/>
      <c r="BC115" s="155"/>
      <c r="BD115" s="155"/>
      <c r="BE115" s="155"/>
      <c r="BF115" s="155"/>
      <c r="BG115" s="155"/>
      <c r="BH115" s="155"/>
      <c r="BI115" s="154"/>
      <c r="BJ115" s="154"/>
      <c r="BK115" s="158"/>
      <c r="BL115" s="158"/>
      <c r="BM115" s="158"/>
      <c r="BN115" s="156"/>
      <c r="BO115" s="154"/>
      <c r="BP115" s="154"/>
      <c r="BQ115" s="154"/>
      <c r="BR115" s="154"/>
      <c r="BS115" s="154"/>
      <c r="BT115" s="157"/>
      <c r="BU115" s="155"/>
      <c r="BV115" s="151"/>
      <c r="BW115" s="151"/>
      <c r="BX115" s="151"/>
      <c r="BY115" s="151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171"/>
      <c r="FC115" s="60"/>
      <c r="FD115" s="99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</row>
    <row r="116" spans="1:256" s="55" customFormat="1" hidden="1" x14ac:dyDescent="0.25">
      <c r="A116" s="332"/>
      <c r="B116" s="355"/>
      <c r="C116" s="149">
        <f>'U.E. ALZIRA'!C77</f>
        <v>0</v>
      </c>
      <c r="D116" s="177">
        <f>'U.E. ALZIRA'!D77</f>
        <v>0</v>
      </c>
      <c r="E116" s="177">
        <f>'U.E. ALZIRA'!E77</f>
        <v>0</v>
      </c>
      <c r="F116" s="177">
        <f>'U.E. ALZIRA'!F77</f>
        <v>0</v>
      </c>
      <c r="G116" s="177">
        <f>'U.E. ALZIRA'!G77</f>
        <v>0</v>
      </c>
      <c r="H116" s="177">
        <f>'U.E. ALZIRA'!H77</f>
        <v>0</v>
      </c>
      <c r="I116" s="415">
        <f>'U.E. ALZIRA'!I77</f>
        <v>0</v>
      </c>
      <c r="J116" s="177" t="e">
        <f>'U.E. ALZIRA'!J77</f>
        <v>#DIV/0!</v>
      </c>
      <c r="K116" s="177">
        <f>'U.E. ALZIRA'!K77</f>
        <v>0</v>
      </c>
      <c r="L116" s="177">
        <f>'U.E. ALZIRA'!L77</f>
        <v>34</v>
      </c>
      <c r="M116" s="177">
        <f>'U.E. ALZIRA'!M77</f>
        <v>0</v>
      </c>
      <c r="N116" s="177">
        <f>'U.E. ALZIRA'!N77</f>
        <v>0</v>
      </c>
      <c r="O116" s="177">
        <f>'U.E. ALZIRA'!O77</f>
        <v>0</v>
      </c>
      <c r="P116" s="177">
        <f>'U.E. ALZIRA'!P77</f>
        <v>0</v>
      </c>
      <c r="Q116" s="177">
        <f>'U.E. ALZIRA'!Q77</f>
        <v>0</v>
      </c>
      <c r="R116" s="173">
        <f>'U.E. ALZIRA'!R77</f>
        <v>0</v>
      </c>
      <c r="S116" s="174">
        <f>'U.E. ALZIRA'!S77</f>
        <v>0</v>
      </c>
      <c r="T116" s="106">
        <f>'U.E. ALZIRA'!T77</f>
        <v>0</v>
      </c>
      <c r="U116" s="106">
        <f>'U.E. ALZIRA'!U77</f>
        <v>0</v>
      </c>
      <c r="V116" s="176">
        <f>'U.E. ALZIRA'!V77</f>
        <v>0</v>
      </c>
      <c r="W116" s="111"/>
      <c r="X116" s="111"/>
      <c r="Y116" s="60"/>
      <c r="Z116" s="60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171"/>
      <c r="FC116" s="60"/>
      <c r="FD116" s="99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</row>
    <row r="117" spans="1:256" s="55" customFormat="1" ht="15" hidden="1" customHeight="1" x14ac:dyDescent="0.3">
      <c r="A117" s="332"/>
      <c r="B117" s="142"/>
      <c r="C117" s="149">
        <f>'U.E. ALZIRA'!C78</f>
        <v>0</v>
      </c>
      <c r="D117" s="177">
        <f>'U.E. ALZIRA'!D78</f>
        <v>0</v>
      </c>
      <c r="E117" s="177">
        <f>'U.E. ALZIRA'!E78</f>
        <v>0</v>
      </c>
      <c r="F117" s="177">
        <f>'U.E. ALZIRA'!F78</f>
        <v>0</v>
      </c>
      <c r="G117" s="177">
        <f>'U.E. ALZIRA'!G78</f>
        <v>0</v>
      </c>
      <c r="H117" s="177">
        <f>'U.E. ALZIRA'!H78</f>
        <v>0</v>
      </c>
      <c r="I117" s="415">
        <f>'U.E. ALZIRA'!I78</f>
        <v>0</v>
      </c>
      <c r="J117" s="177" t="e">
        <f>'U.E. ALZIRA'!J78</f>
        <v>#DIV/0!</v>
      </c>
      <c r="K117" s="177">
        <f>'U.E. ALZIRA'!K78</f>
        <v>0</v>
      </c>
      <c r="L117" s="177">
        <f>'U.E. ALZIRA'!L78</f>
        <v>34</v>
      </c>
      <c r="M117" s="177">
        <f>'U.E. ALZIRA'!M78</f>
        <v>0</v>
      </c>
      <c r="N117" s="177">
        <f>'U.E. ALZIRA'!N78</f>
        <v>0</v>
      </c>
      <c r="O117" s="177">
        <f>'U.E. ALZIRA'!O78</f>
        <v>0</v>
      </c>
      <c r="P117" s="177">
        <f>'U.E. ALZIRA'!P78</f>
        <v>0</v>
      </c>
      <c r="Q117" s="177">
        <f>'U.E. ALZIRA'!Q78</f>
        <v>0</v>
      </c>
      <c r="R117" s="173">
        <f>'U.E. ALZIRA'!R78</f>
        <v>0</v>
      </c>
      <c r="S117" s="174">
        <f>'U.E. ALZIRA'!S78</f>
        <v>0</v>
      </c>
      <c r="T117" s="106">
        <f>'U.E. ALZIRA'!T78</f>
        <v>0</v>
      </c>
      <c r="U117" s="106">
        <f>'U.E. ALZIRA'!U78</f>
        <v>0</v>
      </c>
      <c r="V117" s="176">
        <f>'U.E. ALZIRA'!V78</f>
        <v>0</v>
      </c>
      <c r="W117" s="111"/>
      <c r="X117" s="111"/>
      <c r="Y117" s="60"/>
      <c r="Z117" s="60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  <c r="BT117" s="153"/>
      <c r="BU117" s="153"/>
      <c r="BV117" s="151"/>
      <c r="BW117" s="151"/>
      <c r="BX117" s="151"/>
      <c r="BY117" s="151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171"/>
      <c r="FC117" s="60"/>
      <c r="FD117" s="99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</row>
    <row r="118" spans="1:256" s="55" customFormat="1" ht="15" hidden="1" customHeight="1" x14ac:dyDescent="0.3">
      <c r="A118" s="332"/>
      <c r="B118" s="356"/>
      <c r="C118" s="149">
        <f>'U.E. ALZIRA'!C79</f>
        <v>0</v>
      </c>
      <c r="D118" s="177">
        <f>'U.E. ALZIRA'!D79</f>
        <v>0</v>
      </c>
      <c r="E118" s="177">
        <f>'U.E. ALZIRA'!E79</f>
        <v>0</v>
      </c>
      <c r="F118" s="177">
        <f>'U.E. ALZIRA'!F79</f>
        <v>0</v>
      </c>
      <c r="G118" s="177">
        <f>'U.E. ALZIRA'!G79</f>
        <v>0</v>
      </c>
      <c r="H118" s="177">
        <f>'U.E. ALZIRA'!H79</f>
        <v>0</v>
      </c>
      <c r="I118" s="415">
        <f>'U.E. ALZIRA'!I79</f>
        <v>0</v>
      </c>
      <c r="J118" s="177" t="e">
        <f>'U.E. ALZIRA'!J79</f>
        <v>#DIV/0!</v>
      </c>
      <c r="K118" s="177">
        <f>'U.E. ALZIRA'!K79</f>
        <v>0</v>
      </c>
      <c r="L118" s="177">
        <f>'U.E. ALZIRA'!L79</f>
        <v>34</v>
      </c>
      <c r="M118" s="177">
        <f>'U.E. ALZIRA'!M79</f>
        <v>0</v>
      </c>
      <c r="N118" s="177">
        <f>'U.E. ALZIRA'!N79</f>
        <v>0</v>
      </c>
      <c r="O118" s="177">
        <f>'U.E. ALZIRA'!O79</f>
        <v>0</v>
      </c>
      <c r="P118" s="177">
        <f>'U.E. ALZIRA'!P79</f>
        <v>0</v>
      </c>
      <c r="Q118" s="177">
        <f>'U.E. ALZIRA'!Q79</f>
        <v>0</v>
      </c>
      <c r="R118" s="173">
        <f>'U.E. ALZIRA'!R79</f>
        <v>0</v>
      </c>
      <c r="S118" s="174">
        <f>'U.E. ALZIRA'!S79</f>
        <v>0</v>
      </c>
      <c r="T118" s="106">
        <f>'U.E. ALZIRA'!T79</f>
        <v>0</v>
      </c>
      <c r="U118" s="106">
        <f>'U.E. ALZIRA'!U79</f>
        <v>0</v>
      </c>
      <c r="V118" s="176">
        <f>'U.E. ALZIRA'!V79</f>
        <v>0</v>
      </c>
      <c r="W118" s="111"/>
      <c r="X118" s="111"/>
      <c r="Y118" s="60"/>
      <c r="Z118" s="60"/>
      <c r="AA118" s="154"/>
      <c r="AB118" s="154"/>
      <c r="AC118" s="154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4"/>
      <c r="AO118" s="154"/>
      <c r="AP118" s="154"/>
      <c r="AQ118" s="157"/>
      <c r="AR118" s="157"/>
      <c r="AS118" s="157"/>
      <c r="AT118" s="154"/>
      <c r="AU118" s="157"/>
      <c r="AV118" s="154"/>
      <c r="AW118" s="155"/>
      <c r="AX118" s="156"/>
      <c r="AY118" s="155"/>
      <c r="AZ118" s="157"/>
      <c r="BA118" s="157"/>
      <c r="BB118" s="155"/>
      <c r="BC118" s="155"/>
      <c r="BD118" s="155"/>
      <c r="BE118" s="155"/>
      <c r="BF118" s="155"/>
      <c r="BG118" s="155"/>
      <c r="BH118" s="155"/>
      <c r="BI118" s="154"/>
      <c r="BJ118" s="154"/>
      <c r="BK118" s="158"/>
      <c r="BL118" s="158"/>
      <c r="BM118" s="158"/>
      <c r="BN118" s="156"/>
      <c r="BO118" s="154"/>
      <c r="BP118" s="154"/>
      <c r="BQ118" s="154"/>
      <c r="BR118" s="154"/>
      <c r="BS118" s="154"/>
      <c r="BT118" s="157"/>
      <c r="BU118" s="155"/>
      <c r="BV118" s="151"/>
      <c r="BW118" s="151"/>
      <c r="BX118" s="151"/>
      <c r="BY118" s="151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171"/>
      <c r="FC118" s="60"/>
      <c r="FD118" s="99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</row>
    <row r="119" spans="1:256" s="55" customFormat="1" ht="15" hidden="1" customHeight="1" x14ac:dyDescent="0.25">
      <c r="A119" s="347"/>
      <c r="B119" s="355"/>
      <c r="C119" s="149">
        <f>'U.E. ALZIRA'!C80</f>
        <v>0</v>
      </c>
      <c r="D119" s="177">
        <f>'U.E. ALZIRA'!D80</f>
        <v>0</v>
      </c>
      <c r="E119" s="177">
        <f>'U.E. ALZIRA'!E80</f>
        <v>0</v>
      </c>
      <c r="F119" s="177">
        <f>'U.E. ALZIRA'!F80</f>
        <v>0</v>
      </c>
      <c r="G119" s="177">
        <f>'U.E. ALZIRA'!G80</f>
        <v>0</v>
      </c>
      <c r="H119" s="177">
        <f>'U.E. ALZIRA'!H80</f>
        <v>0</v>
      </c>
      <c r="I119" s="415">
        <f>'U.E. ALZIRA'!I80</f>
        <v>0</v>
      </c>
      <c r="J119" s="177" t="e">
        <f>'U.E. ALZIRA'!J80</f>
        <v>#DIV/0!</v>
      </c>
      <c r="K119" s="177">
        <f>'U.E. ALZIRA'!K80</f>
        <v>0</v>
      </c>
      <c r="L119" s="177">
        <f>'U.E. ALZIRA'!L80</f>
        <v>34</v>
      </c>
      <c r="M119" s="177">
        <f>'U.E. ALZIRA'!M80</f>
        <v>0</v>
      </c>
      <c r="N119" s="177">
        <f>'U.E. ALZIRA'!N80</f>
        <v>0</v>
      </c>
      <c r="O119" s="177">
        <f>'U.E. ALZIRA'!O80</f>
        <v>0</v>
      </c>
      <c r="P119" s="177">
        <f>'U.E. ALZIRA'!P80</f>
        <v>0</v>
      </c>
      <c r="Q119" s="177">
        <f>'U.E. ALZIRA'!Q80</f>
        <v>0</v>
      </c>
      <c r="R119" s="173">
        <f>'U.E. ALZIRA'!R80</f>
        <v>0</v>
      </c>
      <c r="S119" s="174">
        <f>'U.E. ALZIRA'!S80</f>
        <v>0</v>
      </c>
      <c r="T119" s="106">
        <f>'U.E. ALZIRA'!T80</f>
        <v>0</v>
      </c>
      <c r="U119" s="106">
        <f>'U.E. ALZIRA'!U80</f>
        <v>0</v>
      </c>
      <c r="V119" s="176">
        <f>'U.E. ALZIRA'!V80</f>
        <v>0</v>
      </c>
      <c r="W119" s="111"/>
      <c r="X119" s="111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171"/>
      <c r="FC119" s="60"/>
      <c r="FD119" s="99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</row>
    <row r="120" spans="1:256" hidden="1" x14ac:dyDescent="0.25">
      <c r="A120" s="332"/>
      <c r="B120" s="355"/>
      <c r="C120" s="149">
        <f>'U.E. ALZIRA'!C81</f>
        <v>0</v>
      </c>
      <c r="D120" s="177">
        <f>'U.E. ALZIRA'!D81</f>
        <v>0</v>
      </c>
      <c r="E120" s="177">
        <f>'U.E. ALZIRA'!E81</f>
        <v>0</v>
      </c>
      <c r="F120" s="177">
        <f>'U.E. ALZIRA'!F81</f>
        <v>0</v>
      </c>
      <c r="G120" s="177">
        <f>'U.E. ALZIRA'!G81</f>
        <v>0</v>
      </c>
      <c r="H120" s="177">
        <f>'U.E. ALZIRA'!H81</f>
        <v>0</v>
      </c>
      <c r="I120" s="415">
        <f>'U.E. ALZIRA'!I81</f>
        <v>0</v>
      </c>
      <c r="J120" s="177" t="e">
        <f>'U.E. ALZIRA'!J81</f>
        <v>#DIV/0!</v>
      </c>
      <c r="K120" s="177">
        <f>'U.E. ALZIRA'!K81</f>
        <v>0</v>
      </c>
      <c r="L120" s="177">
        <f>'U.E. ALZIRA'!L81</f>
        <v>34</v>
      </c>
      <c r="M120" s="177">
        <f>'U.E. ALZIRA'!M81</f>
        <v>0</v>
      </c>
      <c r="N120" s="177">
        <f>'U.E. ALZIRA'!N81</f>
        <v>0</v>
      </c>
      <c r="O120" s="177">
        <f>'U.E. ALZIRA'!O81</f>
        <v>0</v>
      </c>
      <c r="P120" s="177">
        <f>'U.E. ALZIRA'!P81</f>
        <v>0</v>
      </c>
      <c r="Q120" s="177">
        <f>'U.E. ALZIRA'!Q81</f>
        <v>0</v>
      </c>
      <c r="R120" s="173">
        <f>'U.E. ALZIRA'!R81</f>
        <v>0</v>
      </c>
      <c r="S120" s="174">
        <f>'U.E. ALZIRA'!S81</f>
        <v>0</v>
      </c>
      <c r="T120" s="106">
        <f>'U.E. ALZIRA'!T81</f>
        <v>0</v>
      </c>
      <c r="U120" s="106">
        <f>'U.E. ALZIRA'!U81</f>
        <v>0</v>
      </c>
      <c r="V120" s="176">
        <f>'U.E. ALZIRA'!V81</f>
        <v>0</v>
      </c>
      <c r="W120" s="134"/>
      <c r="X120" s="111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171"/>
      <c r="FC120" s="60"/>
      <c r="FD120" s="99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172"/>
      <c r="GZ120" s="172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172"/>
      <c r="IS120" s="60"/>
      <c r="IT120" s="172"/>
      <c r="IU120" s="172"/>
      <c r="IV120" s="172"/>
    </row>
    <row r="121" spans="1:256" hidden="1" x14ac:dyDescent="0.25">
      <c r="A121" s="332"/>
      <c r="B121" s="357"/>
      <c r="C121" s="149">
        <f>'U.E. ALZIRA'!C82</f>
        <v>0</v>
      </c>
      <c r="D121" s="177">
        <f>'U.E. ALZIRA'!D82</f>
        <v>0</v>
      </c>
      <c r="E121" s="177">
        <f>'U.E. ALZIRA'!E82</f>
        <v>0</v>
      </c>
      <c r="F121" s="177">
        <f>'U.E. ALZIRA'!F82</f>
        <v>0</v>
      </c>
      <c r="G121" s="177">
        <f>'U.E. ALZIRA'!G82</f>
        <v>0</v>
      </c>
      <c r="H121" s="177">
        <f>'U.E. ALZIRA'!H82</f>
        <v>0</v>
      </c>
      <c r="I121" s="415">
        <f>'U.E. ALZIRA'!I82</f>
        <v>0</v>
      </c>
      <c r="J121" s="177" t="e">
        <f>'U.E. ALZIRA'!J82</f>
        <v>#DIV/0!</v>
      </c>
      <c r="K121" s="177">
        <f>'U.E. ALZIRA'!K82</f>
        <v>0</v>
      </c>
      <c r="L121" s="177">
        <f>'U.E. ALZIRA'!L82</f>
        <v>34</v>
      </c>
      <c r="M121" s="177">
        <f>'U.E. ALZIRA'!M82</f>
        <v>0</v>
      </c>
      <c r="N121" s="177">
        <f>'U.E. ALZIRA'!N82</f>
        <v>0</v>
      </c>
      <c r="O121" s="177">
        <f>'U.E. ALZIRA'!O82</f>
        <v>0</v>
      </c>
      <c r="P121" s="177">
        <f>'U.E. ALZIRA'!P82</f>
        <v>0</v>
      </c>
      <c r="Q121" s="177">
        <f>'U.E. ALZIRA'!Q82</f>
        <v>0</v>
      </c>
      <c r="R121" s="173">
        <f>'U.E. ALZIRA'!R82</f>
        <v>0</v>
      </c>
      <c r="S121" s="174">
        <f>'U.E. ALZIRA'!S82</f>
        <v>0</v>
      </c>
      <c r="T121" s="106">
        <f>'U.E. ALZIRA'!T82</f>
        <v>0</v>
      </c>
      <c r="U121" s="106">
        <f>'U.E. ALZIRA'!U82</f>
        <v>0</v>
      </c>
      <c r="V121" s="176">
        <f>'U.E. ALZIRA'!V82</f>
        <v>0</v>
      </c>
      <c r="W121" s="111"/>
      <c r="X121" s="111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171"/>
      <c r="FC121" s="60"/>
      <c r="FD121" s="99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172"/>
      <c r="GZ121" s="172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172"/>
      <c r="IS121" s="60"/>
      <c r="IT121" s="172"/>
      <c r="IU121" s="172"/>
      <c r="IV121" s="172"/>
    </row>
    <row r="122" spans="1:256" hidden="1" x14ac:dyDescent="0.25">
      <c r="A122" s="332"/>
      <c r="B122" s="357"/>
      <c r="C122" s="149">
        <f>'U.E. ALZIRA'!C83</f>
        <v>0</v>
      </c>
      <c r="D122" s="177">
        <f>'U.E. ALZIRA'!D83</f>
        <v>0</v>
      </c>
      <c r="E122" s="177">
        <f>'U.E. ALZIRA'!E83</f>
        <v>0</v>
      </c>
      <c r="F122" s="177">
        <f>'U.E. ALZIRA'!F83</f>
        <v>0</v>
      </c>
      <c r="G122" s="177">
        <f>'U.E. ALZIRA'!G83</f>
        <v>0</v>
      </c>
      <c r="H122" s="177">
        <f>'U.E. ALZIRA'!H83</f>
        <v>0</v>
      </c>
      <c r="I122" s="415">
        <f>'U.E. ALZIRA'!I83</f>
        <v>0</v>
      </c>
      <c r="J122" s="177" t="e">
        <f>'U.E. ALZIRA'!J83</f>
        <v>#DIV/0!</v>
      </c>
      <c r="K122" s="177">
        <f>'U.E. ALZIRA'!K83</f>
        <v>0</v>
      </c>
      <c r="L122" s="177">
        <f>'U.E. ALZIRA'!L83</f>
        <v>34</v>
      </c>
      <c r="M122" s="177">
        <f>'U.E. ALZIRA'!M83</f>
        <v>0</v>
      </c>
      <c r="N122" s="177">
        <f>'U.E. ALZIRA'!N83</f>
        <v>0</v>
      </c>
      <c r="O122" s="177">
        <f>'U.E. ALZIRA'!O83</f>
        <v>0</v>
      </c>
      <c r="P122" s="177">
        <f>'U.E. ALZIRA'!P83</f>
        <v>0</v>
      </c>
      <c r="Q122" s="177">
        <f>'U.E. ALZIRA'!Q83</f>
        <v>0</v>
      </c>
      <c r="R122" s="173">
        <f>'U.E. ALZIRA'!R83</f>
        <v>0</v>
      </c>
      <c r="S122" s="174">
        <f>'U.E. ALZIRA'!S83</f>
        <v>0</v>
      </c>
      <c r="T122" s="106">
        <f>'U.E. ALZIRA'!T83</f>
        <v>0</v>
      </c>
      <c r="U122" s="106">
        <f>'U.E. ALZIRA'!U83</f>
        <v>0</v>
      </c>
      <c r="V122" s="176">
        <f>'U.E. ALZIRA'!V83</f>
        <v>0</v>
      </c>
      <c r="W122" s="111"/>
      <c r="X122" s="111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171"/>
      <c r="FC122" s="60"/>
      <c r="FD122" s="99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172"/>
      <c r="GZ122" s="172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172"/>
      <c r="IS122" s="60"/>
      <c r="IT122" s="172"/>
      <c r="IU122" s="172"/>
      <c r="IV122" s="172"/>
    </row>
    <row r="123" spans="1:256" hidden="1" x14ac:dyDescent="0.25">
      <c r="A123" s="332"/>
      <c r="B123" s="357"/>
      <c r="C123" s="149">
        <f>'U.E. ALZIRA'!C84</f>
        <v>0</v>
      </c>
      <c r="D123" s="177">
        <f>'U.E. ALZIRA'!D84</f>
        <v>0</v>
      </c>
      <c r="E123" s="177">
        <f>'U.E. ALZIRA'!E84</f>
        <v>0</v>
      </c>
      <c r="F123" s="177">
        <f>'U.E. ALZIRA'!F84</f>
        <v>0</v>
      </c>
      <c r="G123" s="177">
        <f>'U.E. ALZIRA'!G84</f>
        <v>0</v>
      </c>
      <c r="H123" s="177">
        <f>'U.E. ALZIRA'!H84</f>
        <v>0</v>
      </c>
      <c r="I123" s="415">
        <f>'U.E. ALZIRA'!I84</f>
        <v>0</v>
      </c>
      <c r="J123" s="177" t="e">
        <f>'U.E. ALZIRA'!J84</f>
        <v>#DIV/0!</v>
      </c>
      <c r="K123" s="177">
        <f>'U.E. ALZIRA'!K84</f>
        <v>0</v>
      </c>
      <c r="L123" s="177">
        <f>'U.E. ALZIRA'!L84</f>
        <v>34</v>
      </c>
      <c r="M123" s="177">
        <f>'U.E. ALZIRA'!M84</f>
        <v>0</v>
      </c>
      <c r="N123" s="177">
        <f>'U.E. ALZIRA'!N84</f>
        <v>0</v>
      </c>
      <c r="O123" s="177">
        <f>'U.E. ALZIRA'!O84</f>
        <v>0</v>
      </c>
      <c r="P123" s="177">
        <f>'U.E. ALZIRA'!P84</f>
        <v>0</v>
      </c>
      <c r="Q123" s="177">
        <f>'U.E. ALZIRA'!Q84</f>
        <v>0</v>
      </c>
      <c r="R123" s="173">
        <f>'U.E. ALZIRA'!R84</f>
        <v>0</v>
      </c>
      <c r="S123" s="174">
        <f>'U.E. ALZIRA'!S84</f>
        <v>0</v>
      </c>
      <c r="T123" s="106">
        <f>'U.E. ALZIRA'!T84</f>
        <v>0</v>
      </c>
      <c r="U123" s="106">
        <f>'U.E. ALZIRA'!U84</f>
        <v>0</v>
      </c>
      <c r="V123" s="176">
        <f>'U.E. ALZIRA'!V84</f>
        <v>0</v>
      </c>
      <c r="W123" s="111"/>
      <c r="X123" s="111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171"/>
      <c r="FC123" s="60"/>
      <c r="FD123" s="99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172"/>
      <c r="GZ123" s="172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172"/>
      <c r="IS123" s="60"/>
      <c r="IT123" s="172"/>
      <c r="IU123" s="172"/>
      <c r="IV123" s="172"/>
    </row>
    <row r="124" spans="1:256" hidden="1" x14ac:dyDescent="0.25">
      <c r="A124" s="332"/>
      <c r="B124" s="357"/>
      <c r="C124" s="149">
        <f>'U.E. ALZIRA'!C85</f>
        <v>0</v>
      </c>
      <c r="D124" s="177">
        <f>'U.E. ALZIRA'!D85</f>
        <v>0</v>
      </c>
      <c r="E124" s="177">
        <f>'U.E. ALZIRA'!E85</f>
        <v>0</v>
      </c>
      <c r="F124" s="177">
        <f>'U.E. ALZIRA'!F85</f>
        <v>0</v>
      </c>
      <c r="G124" s="177">
        <f>'U.E. ALZIRA'!G85</f>
        <v>0</v>
      </c>
      <c r="H124" s="177">
        <f>'U.E. ALZIRA'!H85</f>
        <v>0</v>
      </c>
      <c r="I124" s="415">
        <f>'U.E. ALZIRA'!I85</f>
        <v>0</v>
      </c>
      <c r="J124" s="177" t="e">
        <f>'U.E. ALZIRA'!J85</f>
        <v>#DIV/0!</v>
      </c>
      <c r="K124" s="177">
        <f>'U.E. ALZIRA'!K85</f>
        <v>0</v>
      </c>
      <c r="L124" s="177">
        <f>'U.E. ALZIRA'!L85</f>
        <v>34</v>
      </c>
      <c r="M124" s="177">
        <f>'U.E. ALZIRA'!M85</f>
        <v>0</v>
      </c>
      <c r="N124" s="177">
        <f>'U.E. ALZIRA'!N85</f>
        <v>0</v>
      </c>
      <c r="O124" s="177">
        <f>'U.E. ALZIRA'!O85</f>
        <v>0</v>
      </c>
      <c r="P124" s="177">
        <f>'U.E. ALZIRA'!P85</f>
        <v>0</v>
      </c>
      <c r="Q124" s="177">
        <f>'U.E. ALZIRA'!Q85</f>
        <v>0</v>
      </c>
      <c r="R124" s="173">
        <f>'U.E. ALZIRA'!R85</f>
        <v>0</v>
      </c>
      <c r="S124" s="174">
        <f>'U.E. ALZIRA'!S85</f>
        <v>0</v>
      </c>
      <c r="T124" s="106">
        <f>'U.E. ALZIRA'!T85</f>
        <v>0</v>
      </c>
      <c r="U124" s="106">
        <f>'U.E. ALZIRA'!U85</f>
        <v>0</v>
      </c>
      <c r="V124" s="176">
        <f>'U.E. ALZIRA'!V85</f>
        <v>0</v>
      </c>
      <c r="W124" s="111"/>
      <c r="X124" s="111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171"/>
      <c r="FC124" s="60"/>
      <c r="FD124" s="99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172"/>
      <c r="GZ124" s="172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172"/>
      <c r="IS124" s="60"/>
      <c r="IT124" s="172"/>
      <c r="IU124" s="172"/>
      <c r="IV124" s="172"/>
    </row>
    <row r="125" spans="1:256" s="55" customFormat="1" hidden="1" x14ac:dyDescent="0.25">
      <c r="A125" s="332"/>
      <c r="B125" s="357"/>
      <c r="C125" s="149">
        <f>'U.E. ALZIRA'!C86</f>
        <v>0</v>
      </c>
      <c r="D125" s="177">
        <f>'U.E. ALZIRA'!D86</f>
        <v>0</v>
      </c>
      <c r="E125" s="177">
        <f>'U.E. ALZIRA'!E86</f>
        <v>0</v>
      </c>
      <c r="F125" s="177">
        <f>'U.E. ALZIRA'!F86</f>
        <v>0</v>
      </c>
      <c r="G125" s="177">
        <f>'U.E. ALZIRA'!G86</f>
        <v>0</v>
      </c>
      <c r="H125" s="177">
        <f>'U.E. ALZIRA'!H86</f>
        <v>0</v>
      </c>
      <c r="I125" s="415">
        <f>'U.E. ALZIRA'!I86</f>
        <v>0</v>
      </c>
      <c r="J125" s="177" t="e">
        <f>'U.E. ALZIRA'!J86</f>
        <v>#DIV/0!</v>
      </c>
      <c r="K125" s="177">
        <f>'U.E. ALZIRA'!K86</f>
        <v>0</v>
      </c>
      <c r="L125" s="177">
        <f>'U.E. ALZIRA'!L86</f>
        <v>34</v>
      </c>
      <c r="M125" s="177">
        <f>'U.E. ALZIRA'!M86</f>
        <v>0</v>
      </c>
      <c r="N125" s="177">
        <f>'U.E. ALZIRA'!N86</f>
        <v>0</v>
      </c>
      <c r="O125" s="177">
        <f>'U.E. ALZIRA'!O86</f>
        <v>0</v>
      </c>
      <c r="P125" s="177">
        <f>'U.E. ALZIRA'!P86</f>
        <v>0</v>
      </c>
      <c r="Q125" s="177">
        <f>'U.E. ALZIRA'!Q86</f>
        <v>0</v>
      </c>
      <c r="R125" s="173">
        <f>'U.E. ALZIRA'!R86</f>
        <v>0</v>
      </c>
      <c r="S125" s="174">
        <f>'U.E. ALZIRA'!S86</f>
        <v>0</v>
      </c>
      <c r="T125" s="106">
        <f>'U.E. ALZIRA'!T86</f>
        <v>0</v>
      </c>
      <c r="U125" s="106">
        <f>'U.E. ALZIRA'!U86</f>
        <v>0</v>
      </c>
      <c r="V125" s="176">
        <f>'U.E. ALZIRA'!V86</f>
        <v>0</v>
      </c>
      <c r="W125" s="111"/>
      <c r="X125" s="111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171"/>
      <c r="FC125" s="60"/>
      <c r="FD125" s="99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</row>
    <row r="126" spans="1:256" s="55" customFormat="1" hidden="1" x14ac:dyDescent="0.25">
      <c r="A126" s="332"/>
      <c r="B126" s="357"/>
      <c r="C126" s="149">
        <f>'U.E. ALZIRA'!C87</f>
        <v>0</v>
      </c>
      <c r="D126" s="177">
        <f>'U.E. ALZIRA'!D87</f>
        <v>0</v>
      </c>
      <c r="E126" s="177">
        <f>'U.E. ALZIRA'!E87</f>
        <v>0</v>
      </c>
      <c r="F126" s="177">
        <f>'U.E. ALZIRA'!F87</f>
        <v>0</v>
      </c>
      <c r="G126" s="177">
        <f>'U.E. ALZIRA'!G87</f>
        <v>0</v>
      </c>
      <c r="H126" s="177">
        <f>'U.E. ALZIRA'!H87</f>
        <v>0</v>
      </c>
      <c r="I126" s="415">
        <f>'U.E. ALZIRA'!I87</f>
        <v>0</v>
      </c>
      <c r="J126" s="177" t="e">
        <f>'U.E. ALZIRA'!J87</f>
        <v>#DIV/0!</v>
      </c>
      <c r="K126" s="177">
        <f>'U.E. ALZIRA'!K87</f>
        <v>0</v>
      </c>
      <c r="L126" s="177">
        <f>'U.E. ALZIRA'!L87</f>
        <v>34</v>
      </c>
      <c r="M126" s="177">
        <f>'U.E. ALZIRA'!M87</f>
        <v>0</v>
      </c>
      <c r="N126" s="177">
        <f>'U.E. ALZIRA'!N87</f>
        <v>0</v>
      </c>
      <c r="O126" s="177">
        <f>'U.E. ALZIRA'!O87</f>
        <v>0</v>
      </c>
      <c r="P126" s="177">
        <f>'U.E. ALZIRA'!P87</f>
        <v>0</v>
      </c>
      <c r="Q126" s="177">
        <f>'U.E. ALZIRA'!Q87</f>
        <v>0</v>
      </c>
      <c r="R126" s="173">
        <f>'U.E. ALZIRA'!R87</f>
        <v>0</v>
      </c>
      <c r="S126" s="174">
        <f>'U.E. ALZIRA'!S87</f>
        <v>0</v>
      </c>
      <c r="T126" s="106">
        <f>'U.E. ALZIRA'!T87</f>
        <v>0</v>
      </c>
      <c r="U126" s="106">
        <f>'U.E. ALZIRA'!U87</f>
        <v>0</v>
      </c>
      <c r="V126" s="176">
        <f>'U.E. ALZIRA'!V87</f>
        <v>0</v>
      </c>
      <c r="W126" s="111"/>
      <c r="X126" s="111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171"/>
      <c r="FC126" s="60"/>
      <c r="FD126" s="99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</row>
    <row r="127" spans="1:256" s="55" customFormat="1" hidden="1" x14ac:dyDescent="0.25">
      <c r="A127" s="332"/>
      <c r="B127" s="357"/>
      <c r="C127" s="149">
        <f>'U.E. ALZIRA'!C88</f>
        <v>0</v>
      </c>
      <c r="D127" s="177">
        <f>'U.E. ALZIRA'!D88</f>
        <v>0</v>
      </c>
      <c r="E127" s="177">
        <f>'U.E. ALZIRA'!E88</f>
        <v>0</v>
      </c>
      <c r="F127" s="177">
        <f>'U.E. ALZIRA'!F88</f>
        <v>0</v>
      </c>
      <c r="G127" s="177">
        <f>'U.E. ALZIRA'!G88</f>
        <v>0</v>
      </c>
      <c r="H127" s="177">
        <f>'U.E. ALZIRA'!H88</f>
        <v>0</v>
      </c>
      <c r="I127" s="415">
        <f>'U.E. ALZIRA'!I88</f>
        <v>0</v>
      </c>
      <c r="J127" s="177" t="e">
        <f>'U.E. ALZIRA'!J88</f>
        <v>#DIV/0!</v>
      </c>
      <c r="K127" s="177">
        <f>'U.E. ALZIRA'!K88</f>
        <v>0</v>
      </c>
      <c r="L127" s="177">
        <f>'U.E. ALZIRA'!L88</f>
        <v>34</v>
      </c>
      <c r="M127" s="177">
        <f>'U.E. ALZIRA'!M88</f>
        <v>0</v>
      </c>
      <c r="N127" s="177">
        <f>'U.E. ALZIRA'!N88</f>
        <v>0</v>
      </c>
      <c r="O127" s="177">
        <f>'U.E. ALZIRA'!O88</f>
        <v>0</v>
      </c>
      <c r="P127" s="177">
        <f>'U.E. ALZIRA'!P88</f>
        <v>0</v>
      </c>
      <c r="Q127" s="177">
        <f>'U.E. ALZIRA'!Q88</f>
        <v>0</v>
      </c>
      <c r="R127" s="173">
        <f>'U.E. ALZIRA'!R88</f>
        <v>0</v>
      </c>
      <c r="S127" s="174">
        <f>'U.E. ALZIRA'!S88</f>
        <v>0</v>
      </c>
      <c r="T127" s="106">
        <f>'U.E. ALZIRA'!T88</f>
        <v>0</v>
      </c>
      <c r="U127" s="106">
        <f>'U.E. ALZIRA'!U88</f>
        <v>0</v>
      </c>
      <c r="V127" s="176">
        <f>'U.E. ALZIRA'!V88</f>
        <v>0</v>
      </c>
      <c r="W127" s="111"/>
      <c r="X127" s="111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171"/>
      <c r="FC127" s="60"/>
      <c r="FD127" s="99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</row>
    <row r="128" spans="1:256" hidden="1" x14ac:dyDescent="0.25">
      <c r="A128" s="332"/>
      <c r="B128" s="357"/>
      <c r="C128" s="149">
        <f>'U.E. ALZIRA'!C89</f>
        <v>30</v>
      </c>
      <c r="D128" s="177">
        <f>'U.E. ALZIRA'!D89</f>
        <v>23</v>
      </c>
      <c r="E128" s="177">
        <f>'U.E. ALZIRA'!E89</f>
        <v>6</v>
      </c>
      <c r="F128" s="177">
        <f>'U.E. ALZIRA'!F89</f>
        <v>17</v>
      </c>
      <c r="G128" s="177">
        <f>'U.E. ALZIRA'!G89</f>
        <v>7</v>
      </c>
      <c r="H128" s="177">
        <f>'U.E. ALZIRA'!H89</f>
        <v>1</v>
      </c>
      <c r="I128" s="415">
        <f>'U.E. ALZIRA'!I89</f>
        <v>1872</v>
      </c>
      <c r="J128" s="177">
        <f>'U.E. ALZIRA'!J89</f>
        <v>62.4</v>
      </c>
      <c r="K128" s="177">
        <f>'U.E. ALZIRA'!K89</f>
        <v>61.176470588235297</v>
      </c>
      <c r="L128" s="177">
        <f>'U.E. ALZIRA'!L89</f>
        <v>34</v>
      </c>
      <c r="M128" s="177">
        <f>'U.E. ALZIRA'!M89</f>
        <v>30</v>
      </c>
      <c r="N128" s="177">
        <f>'U.E. ALZIRA'!N89</f>
        <v>3</v>
      </c>
      <c r="O128" s="177">
        <f>'U.E. ALZIRA'!O89</f>
        <v>0</v>
      </c>
      <c r="P128" s="177">
        <f>'U.E. ALZIRA'!P89</f>
        <v>2</v>
      </c>
      <c r="Q128" s="177">
        <f>'U.E. ALZIRA'!Q89</f>
        <v>1</v>
      </c>
      <c r="R128" s="173">
        <f>'U.E. ALZIRA'!R89</f>
        <v>7</v>
      </c>
      <c r="S128" s="174">
        <f>'U.E. ALZIRA'!S89</f>
        <v>0</v>
      </c>
      <c r="T128" s="106">
        <f>'U.E. ALZIRA'!T89</f>
        <v>0</v>
      </c>
      <c r="U128" s="106">
        <f>'U.E. ALZIRA'!U89</f>
        <v>0</v>
      </c>
      <c r="V128" s="176">
        <f>'U.E. ALZIRA'!V89</f>
        <v>1</v>
      </c>
      <c r="W128" s="111"/>
      <c r="X128" s="111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171"/>
      <c r="FC128" s="60"/>
      <c r="FD128" s="99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172"/>
      <c r="GZ128" s="172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172"/>
      <c r="IS128" s="172"/>
      <c r="IT128" s="172"/>
      <c r="IU128" s="172"/>
      <c r="IV128" s="172"/>
    </row>
    <row r="129" spans="1:256" hidden="1" x14ac:dyDescent="0.25">
      <c r="A129" s="332"/>
      <c r="B129" s="357"/>
      <c r="C129" s="149">
        <f>'U.E. ALZIRA'!C90</f>
        <v>31</v>
      </c>
      <c r="D129" s="177">
        <f>'U.E. ALZIRA'!D90</f>
        <v>18</v>
      </c>
      <c r="E129" s="177">
        <f>'U.E. ALZIRA'!E90</f>
        <v>5</v>
      </c>
      <c r="F129" s="177">
        <f>'U.E. ALZIRA'!F90</f>
        <v>13</v>
      </c>
      <c r="G129" s="177">
        <f>'U.E. ALZIRA'!G90</f>
        <v>13</v>
      </c>
      <c r="H129" s="177">
        <f>'U.E. ALZIRA'!H90</f>
        <v>0</v>
      </c>
      <c r="I129" s="415">
        <f>'U.E. ALZIRA'!I90</f>
        <v>1645</v>
      </c>
      <c r="J129" s="177">
        <f>'U.E. ALZIRA'!J90</f>
        <v>53.064516129032256</v>
      </c>
      <c r="K129" s="177">
        <f>'U.E. ALZIRA'!K90</f>
        <v>53.75816993464052</v>
      </c>
      <c r="L129" s="177">
        <f>'U.E. ALZIRA'!L90</f>
        <v>34</v>
      </c>
      <c r="M129" s="177">
        <f>'U.E. ALZIRA'!M90</f>
        <v>32</v>
      </c>
      <c r="N129" s="177">
        <f>'U.E. ALZIRA'!N90</f>
        <v>0</v>
      </c>
      <c r="O129" s="177">
        <f>'U.E. ALZIRA'!O90</f>
        <v>0</v>
      </c>
      <c r="P129" s="177">
        <f>'U.E. ALZIRA'!P90</f>
        <v>0</v>
      </c>
      <c r="Q129" s="177">
        <f>'U.E. ALZIRA'!Q90</f>
        <v>0</v>
      </c>
      <c r="R129" s="173">
        <f>'U.E. ALZIRA'!R90</f>
        <v>4</v>
      </c>
      <c r="S129" s="174">
        <f>'U.E. ALZIRA'!S90</f>
        <v>0</v>
      </c>
      <c r="T129" s="106">
        <f>'U.E. ALZIRA'!T90</f>
        <v>0</v>
      </c>
      <c r="U129" s="106">
        <f>'U.E. ALZIRA'!U90</f>
        <v>0</v>
      </c>
      <c r="V129" s="176">
        <f>'U.E. ALZIRA'!V90</f>
        <v>7</v>
      </c>
      <c r="W129" s="111"/>
      <c r="X129" s="111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171"/>
      <c r="FC129" s="60"/>
      <c r="FD129" s="99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172"/>
      <c r="GZ129" s="172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172"/>
      <c r="IS129" s="172"/>
      <c r="IT129" s="172"/>
      <c r="IU129" s="172"/>
      <c r="IV129" s="172"/>
    </row>
    <row r="130" spans="1:256" hidden="1" x14ac:dyDescent="0.25">
      <c r="A130" s="332"/>
      <c r="B130" s="357"/>
      <c r="C130" s="149">
        <f>'U.E. ALZIRA'!C91</f>
        <v>15</v>
      </c>
      <c r="D130" s="177">
        <f>'U.E. ALZIRA'!D91</f>
        <v>5</v>
      </c>
      <c r="E130" s="177">
        <f>'U.E. ALZIRA'!E91</f>
        <v>2</v>
      </c>
      <c r="F130" s="177">
        <f>'U.E. ALZIRA'!F91</f>
        <v>3</v>
      </c>
      <c r="G130" s="177">
        <f>'U.E. ALZIRA'!G91</f>
        <v>10</v>
      </c>
      <c r="H130" s="177">
        <f>'U.E. ALZIRA'!H91</f>
        <v>0</v>
      </c>
      <c r="I130" s="415">
        <f>'U.E. ALZIRA'!I91</f>
        <v>696</v>
      </c>
      <c r="J130" s="177">
        <f>'U.E. ALZIRA'!J91</f>
        <v>46.4</v>
      </c>
      <c r="K130" s="177">
        <f>'U.E. ALZIRA'!K91</f>
        <v>22.745098039215687</v>
      </c>
      <c r="L130" s="177">
        <f>'U.E. ALZIRA'!L91</f>
        <v>16</v>
      </c>
      <c r="M130" s="177">
        <f>'U.E. ALZIRA'!M91</f>
        <v>15</v>
      </c>
      <c r="N130" s="177">
        <f>'U.E. ALZIRA'!N91</f>
        <v>1</v>
      </c>
      <c r="O130" s="177">
        <f>'U.E. ALZIRA'!O91</f>
        <v>1</v>
      </c>
      <c r="P130" s="177">
        <f>'U.E. ALZIRA'!P91</f>
        <v>0</v>
      </c>
      <c r="Q130" s="177">
        <f>'U.E. ALZIRA'!Q91</f>
        <v>0</v>
      </c>
      <c r="R130" s="173">
        <f>'U.E. ALZIRA'!R91</f>
        <v>1</v>
      </c>
      <c r="S130" s="174">
        <f>'U.E. ALZIRA'!S91</f>
        <v>0</v>
      </c>
      <c r="T130" s="106">
        <f>'U.E. ALZIRA'!T91</f>
        <v>0</v>
      </c>
      <c r="U130" s="106">
        <f>'U.E. ALZIRA'!U91</f>
        <v>0</v>
      </c>
      <c r="V130" s="176">
        <f>'U.E. ALZIRA'!V91</f>
        <v>1</v>
      </c>
      <c r="W130" s="111"/>
      <c r="X130" s="111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171"/>
      <c r="FC130" s="60"/>
      <c r="FD130" s="99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172"/>
      <c r="GZ130" s="172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172"/>
      <c r="IS130" s="172"/>
      <c r="IT130" s="172"/>
      <c r="IU130" s="172"/>
      <c r="IV130" s="172"/>
    </row>
    <row r="131" spans="1:256" hidden="1" x14ac:dyDescent="0.25">
      <c r="A131" s="332"/>
      <c r="B131" s="346"/>
      <c r="C131" s="149">
        <f>'U.E. ALZIRA'!C92</f>
        <v>12</v>
      </c>
      <c r="D131" s="177">
        <f>'U.E. ALZIRA'!D92</f>
        <v>12</v>
      </c>
      <c r="E131" s="177">
        <f>'U.E. ALZIRA'!E92</f>
        <v>8</v>
      </c>
      <c r="F131" s="177">
        <f>'U.E. ALZIRA'!F92</f>
        <v>4</v>
      </c>
      <c r="G131" s="177">
        <f>'U.E. ALZIRA'!G92</f>
        <v>0</v>
      </c>
      <c r="H131" s="177">
        <f>'U.E. ALZIRA'!H92</f>
        <v>0</v>
      </c>
      <c r="I131" s="415">
        <f>'U.E. ALZIRA'!I92</f>
        <v>1003</v>
      </c>
      <c r="J131" s="177">
        <f>'U.E. ALZIRA'!J92</f>
        <v>83.583333333333329</v>
      </c>
      <c r="K131" s="177">
        <f>'U.E. ALZIRA'!K92</f>
        <v>32.777777777777779</v>
      </c>
      <c r="L131" s="177">
        <f>'U.E. ALZIRA'!L92</f>
        <v>16</v>
      </c>
      <c r="M131" s="177">
        <f>'U.E. ALZIRA'!M92</f>
        <v>12</v>
      </c>
      <c r="N131" s="177">
        <f>'U.E. ALZIRA'!N92</f>
        <v>4</v>
      </c>
      <c r="O131" s="177">
        <f>'U.E. ALZIRA'!O92</f>
        <v>0</v>
      </c>
      <c r="P131" s="177">
        <f>'U.E. ALZIRA'!P92</f>
        <v>4</v>
      </c>
      <c r="Q131" s="177">
        <f>'U.E. ALZIRA'!Q92</f>
        <v>0</v>
      </c>
      <c r="R131" s="173">
        <f>'U.E. ALZIRA'!R92</f>
        <v>1</v>
      </c>
      <c r="S131" s="174">
        <f>'U.E. ALZIRA'!S92</f>
        <v>0</v>
      </c>
      <c r="T131" s="106">
        <f>'U.E. ALZIRA'!T92</f>
        <v>0</v>
      </c>
      <c r="U131" s="106">
        <f>'U.E. ALZIRA'!U92</f>
        <v>0</v>
      </c>
      <c r="V131" s="176">
        <f>'U.E. ALZIRA'!V92</f>
        <v>3</v>
      </c>
      <c r="W131" s="111"/>
      <c r="X131" s="111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171"/>
      <c r="FC131" s="60"/>
      <c r="FD131" s="99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172"/>
      <c r="GZ131" s="172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172"/>
      <c r="IS131" s="172"/>
      <c r="IT131" s="172"/>
      <c r="IU131" s="172"/>
      <c r="IV131" s="172"/>
    </row>
    <row r="132" spans="1:256" hidden="1" x14ac:dyDescent="0.25">
      <c r="A132" s="332"/>
      <c r="B132" s="346"/>
      <c r="C132" s="149">
        <f>'U.E. ALZIRA'!C93</f>
        <v>19</v>
      </c>
      <c r="D132" s="177">
        <f>'U.E. ALZIRA'!D93</f>
        <v>5</v>
      </c>
      <c r="E132" s="177">
        <f>'U.E. ALZIRA'!E93</f>
        <v>0</v>
      </c>
      <c r="F132" s="177">
        <f>'U.E. ALZIRA'!F93</f>
        <v>5</v>
      </c>
      <c r="G132" s="177">
        <f>'U.E. ALZIRA'!G93</f>
        <v>14</v>
      </c>
      <c r="H132" s="177">
        <f>'U.E. ALZIRA'!H93</f>
        <v>0</v>
      </c>
      <c r="I132" s="415">
        <f>'U.E. ALZIRA'!I93</f>
        <v>648</v>
      </c>
      <c r="J132" s="177">
        <f>'U.E. ALZIRA'!J93</f>
        <v>34.10526315789474</v>
      </c>
      <c r="K132" s="177">
        <f>'U.E. ALZIRA'!K93</f>
        <v>21.176470588235293</v>
      </c>
      <c r="L132" s="177">
        <f>'U.E. ALZIRA'!L93</f>
        <v>34</v>
      </c>
      <c r="M132" s="177">
        <f>'U.E. ALZIRA'!M93</f>
        <v>24</v>
      </c>
      <c r="N132" s="177">
        <f>'U.E. ALZIRA'!N93</f>
        <v>10</v>
      </c>
      <c r="O132" s="177">
        <f>'U.E. ALZIRA'!O93</f>
        <v>10</v>
      </c>
      <c r="P132" s="177">
        <f>'U.E. ALZIRA'!P93</f>
        <v>0</v>
      </c>
      <c r="Q132" s="177">
        <f>'U.E. ALZIRA'!Q93</f>
        <v>0</v>
      </c>
      <c r="R132" s="173">
        <f>'U.E. ALZIRA'!R93</f>
        <v>0</v>
      </c>
      <c r="S132" s="174">
        <f>'U.E. ALZIRA'!S93</f>
        <v>0</v>
      </c>
      <c r="T132" s="106">
        <f>'U.E. ALZIRA'!T93</f>
        <v>0</v>
      </c>
      <c r="U132" s="106">
        <f>'U.E. ALZIRA'!U93</f>
        <v>0</v>
      </c>
      <c r="V132" s="176">
        <f>'U.E. ALZIRA'!V93</f>
        <v>1</v>
      </c>
      <c r="W132" s="111"/>
      <c r="X132" s="111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171"/>
      <c r="FC132" s="60"/>
      <c r="FD132" s="99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172"/>
      <c r="GZ132" s="172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172"/>
      <c r="IS132" s="172"/>
      <c r="IT132" s="172"/>
      <c r="IU132" s="172"/>
      <c r="IV132" s="172"/>
    </row>
    <row r="133" spans="1:256" ht="12.75" hidden="1" customHeight="1" x14ac:dyDescent="0.25">
      <c r="A133" s="411"/>
      <c r="B133" s="346"/>
      <c r="C133" s="149">
        <f>'U.E. ALZIRA'!C94</f>
        <v>26</v>
      </c>
      <c r="D133" s="177">
        <f>'U.E. ALZIRA'!D94</f>
        <v>21</v>
      </c>
      <c r="E133" s="177">
        <f>'U.E. ALZIRA'!E94</f>
        <v>1</v>
      </c>
      <c r="F133" s="177">
        <f>'U.E. ALZIRA'!F94</f>
        <v>20</v>
      </c>
      <c r="G133" s="177">
        <f>'U.E. ALZIRA'!G94</f>
        <v>5</v>
      </c>
      <c r="H133" s="177">
        <f>'U.E. ALZIRA'!H94</f>
        <v>0</v>
      </c>
      <c r="I133" s="415">
        <f>'U.E. ALZIRA'!I94</f>
        <v>1424</v>
      </c>
      <c r="J133" s="177">
        <f>'U.E. ALZIRA'!J94</f>
        <v>54.769230769230766</v>
      </c>
      <c r="K133" s="177">
        <f>'U.E. ALZIRA'!K94</f>
        <v>46.535947712418299</v>
      </c>
      <c r="L133" s="177">
        <f>'U.E. ALZIRA'!L94</f>
        <v>34</v>
      </c>
      <c r="M133" s="177">
        <f>'U.E. ALZIRA'!M94</f>
        <v>27</v>
      </c>
      <c r="N133" s="177">
        <f>'U.E. ALZIRA'!N94</f>
        <v>7</v>
      </c>
      <c r="O133" s="177">
        <f>'U.E. ALZIRA'!O94</f>
        <v>0</v>
      </c>
      <c r="P133" s="177">
        <f>'U.E. ALZIRA'!P94</f>
        <v>7</v>
      </c>
      <c r="Q133" s="177">
        <f>'U.E. ALZIRA'!Q94</f>
        <v>0</v>
      </c>
      <c r="R133" s="173">
        <f>'U.E. ALZIRA'!R94</f>
        <v>3</v>
      </c>
      <c r="S133" s="174">
        <f>'U.E. ALZIRA'!S94</f>
        <v>0</v>
      </c>
      <c r="T133" s="106">
        <f>'U.E. ALZIRA'!T94</f>
        <v>0</v>
      </c>
      <c r="U133" s="106">
        <f>'U.E. ALZIRA'!U94</f>
        <v>0</v>
      </c>
      <c r="V133" s="176">
        <f>'U.E. ALZIRA'!V94</f>
        <v>2</v>
      </c>
      <c r="W133" s="111"/>
      <c r="X133" s="111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171"/>
      <c r="FC133" s="60"/>
      <c r="FD133" s="99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172"/>
      <c r="GZ133" s="172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172"/>
      <c r="IS133" s="172"/>
      <c r="IT133" s="172"/>
      <c r="IU133" s="172"/>
      <c r="IV133" s="172"/>
    </row>
    <row r="134" spans="1:256" hidden="1" x14ac:dyDescent="0.25">
      <c r="A134" s="411"/>
      <c r="B134" s="357"/>
      <c r="C134" s="149">
        <f>'U.E. ALZIRA'!C95</f>
        <v>0</v>
      </c>
      <c r="D134" s="177">
        <f>'U.E. ALZIRA'!D95</f>
        <v>0</v>
      </c>
      <c r="E134" s="177">
        <f>'U.E. ALZIRA'!E95</f>
        <v>0</v>
      </c>
      <c r="F134" s="177">
        <f>'U.E. ALZIRA'!F95</f>
        <v>0</v>
      </c>
      <c r="G134" s="177">
        <f>'U.E. ALZIRA'!G95</f>
        <v>0</v>
      </c>
      <c r="H134" s="177">
        <f>'U.E. ALZIRA'!H95</f>
        <v>0</v>
      </c>
      <c r="I134" s="415">
        <f>'U.E. ALZIRA'!I95</f>
        <v>0</v>
      </c>
      <c r="J134" s="177" t="e">
        <f>'U.E. ALZIRA'!J95</f>
        <v>#DIV/0!</v>
      </c>
      <c r="K134" s="177">
        <f>'U.E. ALZIRA'!K95</f>
        <v>0</v>
      </c>
      <c r="L134" s="177">
        <f>'U.E. ALZIRA'!L95</f>
        <v>1</v>
      </c>
      <c r="M134" s="177">
        <f>'U.E. ALZIRA'!M95</f>
        <v>1</v>
      </c>
      <c r="N134" s="177">
        <f>'U.E. ALZIRA'!N95</f>
        <v>0</v>
      </c>
      <c r="O134" s="177">
        <f>'U.E. ALZIRA'!O95</f>
        <v>0</v>
      </c>
      <c r="P134" s="177">
        <f>'U.E. ALZIRA'!P95</f>
        <v>0</v>
      </c>
      <c r="Q134" s="177">
        <f>'U.E. ALZIRA'!Q95</f>
        <v>0</v>
      </c>
      <c r="R134" s="173">
        <f>'U.E. ALZIRA'!R95</f>
        <v>0</v>
      </c>
      <c r="S134" s="174">
        <f>'U.E. ALZIRA'!S95</f>
        <v>0</v>
      </c>
      <c r="T134" s="106">
        <f>'U.E. ALZIRA'!T95</f>
        <v>0</v>
      </c>
      <c r="U134" s="106">
        <f>'U.E. ALZIRA'!U95</f>
        <v>0</v>
      </c>
      <c r="V134" s="176">
        <f>'U.E. ALZIRA'!V95</f>
        <v>0</v>
      </c>
      <c r="W134" s="111"/>
      <c r="X134" s="111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171"/>
      <c r="FC134" s="60"/>
      <c r="FD134" s="99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172"/>
      <c r="GZ134" s="172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172"/>
      <c r="IS134" s="172"/>
      <c r="IT134" s="172"/>
      <c r="IU134" s="172"/>
      <c r="IV134" s="172"/>
    </row>
    <row r="135" spans="1:256" hidden="1" x14ac:dyDescent="0.25">
      <c r="A135" s="411"/>
      <c r="B135" s="346"/>
      <c r="C135" s="149">
        <f>'U.E. ALZIRA'!C96</f>
        <v>13</v>
      </c>
      <c r="D135" s="177">
        <f>'U.E. ALZIRA'!D96</f>
        <v>4</v>
      </c>
      <c r="E135" s="177">
        <f>'U.E. ALZIRA'!E96</f>
        <v>1</v>
      </c>
      <c r="F135" s="177">
        <f>'U.E. ALZIRA'!F96</f>
        <v>4</v>
      </c>
      <c r="G135" s="177">
        <f>'U.E. ALZIRA'!G96</f>
        <v>9</v>
      </c>
      <c r="H135" s="177">
        <f>'U.E. ALZIRA'!H96</f>
        <v>0</v>
      </c>
      <c r="I135" s="415">
        <f>'U.E. ALZIRA'!I96</f>
        <v>534</v>
      </c>
      <c r="J135" s="177">
        <f>'U.E. ALZIRA'!J96</f>
        <v>41.07692307692308</v>
      </c>
      <c r="K135" s="177">
        <f>'U.E. ALZIRA'!K96</f>
        <v>17.450980392156861</v>
      </c>
      <c r="L135" s="177">
        <f>'U.E. ALZIRA'!L96</f>
        <v>15</v>
      </c>
      <c r="M135" s="177">
        <f>'U.E. ALZIRA'!M96</f>
        <v>13</v>
      </c>
      <c r="N135" s="177">
        <f>'U.E. ALZIRA'!N96</f>
        <v>1</v>
      </c>
      <c r="O135" s="177">
        <f>'U.E. ALZIRA'!O96</f>
        <v>1</v>
      </c>
      <c r="P135" s="177">
        <f>'U.E. ALZIRA'!P96</f>
        <v>0</v>
      </c>
      <c r="Q135" s="177">
        <f>'U.E. ALZIRA'!Q96</f>
        <v>0</v>
      </c>
      <c r="R135" s="173">
        <f>'U.E. ALZIRA'!R96</f>
        <v>1</v>
      </c>
      <c r="S135" s="174">
        <f>'U.E. ALZIRA'!S96</f>
        <v>0</v>
      </c>
      <c r="T135" s="106">
        <f>'U.E. ALZIRA'!T96</f>
        <v>0</v>
      </c>
      <c r="U135" s="106">
        <f>'U.E. ALZIRA'!U96</f>
        <v>0</v>
      </c>
      <c r="V135" s="176">
        <f>'U.E. ALZIRA'!V96</f>
        <v>4</v>
      </c>
      <c r="W135" s="111"/>
      <c r="X135" s="111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171"/>
      <c r="FC135" s="60"/>
      <c r="FD135" s="99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172"/>
      <c r="GZ135" s="172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172"/>
      <c r="IS135" s="172"/>
      <c r="IT135" s="172"/>
      <c r="IU135" s="172"/>
      <c r="IV135" s="172"/>
    </row>
    <row r="136" spans="1:256" hidden="1" x14ac:dyDescent="0.25">
      <c r="A136" s="411"/>
      <c r="B136" s="346"/>
      <c r="C136" s="149">
        <f>'U.E. ALZIRA'!C97</f>
        <v>5</v>
      </c>
      <c r="D136" s="177">
        <f>'U.E. ALZIRA'!D97</f>
        <v>1</v>
      </c>
      <c r="E136" s="177">
        <f>'U.E. ALZIRA'!E97</f>
        <v>0</v>
      </c>
      <c r="F136" s="177">
        <f>'U.E. ALZIRA'!F97</f>
        <v>1</v>
      </c>
      <c r="G136" s="177">
        <f>'U.E. ALZIRA'!G97</f>
        <v>4</v>
      </c>
      <c r="H136" s="177">
        <f>'U.E. ALZIRA'!H97</f>
        <v>0</v>
      </c>
      <c r="I136" s="415">
        <f>'U.E. ALZIRA'!I97</f>
        <v>130</v>
      </c>
      <c r="J136" s="177">
        <f>'U.E. ALZIRA'!J97</f>
        <v>26</v>
      </c>
      <c r="K136" s="177">
        <f>'U.E. ALZIRA'!K97</f>
        <v>4.2483660130718954</v>
      </c>
      <c r="L136" s="177">
        <f>'U.E. ALZIRA'!L97</f>
        <v>15</v>
      </c>
      <c r="M136" s="177">
        <f>'U.E. ALZIRA'!M97</f>
        <v>11</v>
      </c>
      <c r="N136" s="177">
        <f>'U.E. ALZIRA'!N97</f>
        <v>4</v>
      </c>
      <c r="O136" s="177">
        <f>'U.E. ALZIRA'!O97</f>
        <v>4</v>
      </c>
      <c r="P136" s="177">
        <f>'U.E. ALZIRA'!P97</f>
        <v>0</v>
      </c>
      <c r="Q136" s="177">
        <f>'U.E. ALZIRA'!Q97</f>
        <v>0</v>
      </c>
      <c r="R136" s="173">
        <f>'U.E. ALZIRA'!R97</f>
        <v>0</v>
      </c>
      <c r="S136" s="174">
        <f>'U.E. ALZIRA'!S97</f>
        <v>0</v>
      </c>
      <c r="T136" s="106">
        <f>'U.E. ALZIRA'!T97</f>
        <v>0</v>
      </c>
      <c r="U136" s="106">
        <f>'U.E. ALZIRA'!U97</f>
        <v>0</v>
      </c>
      <c r="V136" s="176">
        <f>'U.E. ALZIRA'!V97</f>
        <v>0</v>
      </c>
      <c r="W136" s="111"/>
      <c r="X136" s="111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171"/>
      <c r="FC136" s="60"/>
      <c r="FD136" s="99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172"/>
      <c r="GZ136" s="172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172"/>
      <c r="IS136" s="172"/>
      <c r="IT136" s="172"/>
      <c r="IU136" s="172"/>
      <c r="IV136" s="172"/>
    </row>
    <row r="137" spans="1:256" hidden="1" x14ac:dyDescent="0.25">
      <c r="A137" s="411"/>
      <c r="B137" s="357"/>
      <c r="C137" s="149">
        <f>'U.E. ALZIRA'!C98</f>
        <v>0</v>
      </c>
      <c r="D137" s="177">
        <f>'U.E. ALZIRA'!D98</f>
        <v>0</v>
      </c>
      <c r="E137" s="177">
        <f>'U.E. ALZIRA'!E98</f>
        <v>0</v>
      </c>
      <c r="F137" s="177">
        <f>'U.E. ALZIRA'!F98</f>
        <v>0</v>
      </c>
      <c r="G137" s="177">
        <f>'U.E. ALZIRA'!G98</f>
        <v>0</v>
      </c>
      <c r="H137" s="177">
        <f>'U.E. ALZIRA'!H98</f>
        <v>0</v>
      </c>
      <c r="I137" s="415">
        <f>'U.E. ALZIRA'!I98</f>
        <v>0</v>
      </c>
      <c r="J137" s="177" t="e">
        <f>'U.E. ALZIRA'!J98</f>
        <v>#DIV/0!</v>
      </c>
      <c r="K137" s="177">
        <f>'U.E. ALZIRA'!K98</f>
        <v>0</v>
      </c>
      <c r="L137" s="177">
        <f>'U.E. ALZIRA'!L98</f>
        <v>34</v>
      </c>
      <c r="M137" s="177">
        <f>'U.E. ALZIRA'!M98</f>
        <v>0</v>
      </c>
      <c r="N137" s="177">
        <f>'U.E. ALZIRA'!N98</f>
        <v>0</v>
      </c>
      <c r="O137" s="177">
        <f>'U.E. ALZIRA'!O98</f>
        <v>0</v>
      </c>
      <c r="P137" s="177">
        <f>'U.E. ALZIRA'!P98</f>
        <v>0</v>
      </c>
      <c r="Q137" s="177">
        <f>'U.E. ALZIRA'!Q98</f>
        <v>0</v>
      </c>
      <c r="R137" s="173">
        <f>'U.E. ALZIRA'!R98</f>
        <v>0</v>
      </c>
      <c r="S137" s="174">
        <f>'U.E. ALZIRA'!S98</f>
        <v>0</v>
      </c>
      <c r="T137" s="106">
        <f>'U.E. ALZIRA'!T98</f>
        <v>0</v>
      </c>
      <c r="U137" s="106">
        <f>'U.E. ALZIRA'!U98</f>
        <v>0</v>
      </c>
      <c r="V137" s="176">
        <f>'U.E. ALZIRA'!V98</f>
        <v>1</v>
      </c>
      <c r="W137" s="111"/>
      <c r="X137" s="111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171"/>
      <c r="FC137" s="60"/>
      <c r="FD137" s="99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172"/>
      <c r="GZ137" s="172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172"/>
      <c r="IS137" s="172"/>
      <c r="IT137" s="172"/>
      <c r="IU137" s="172"/>
      <c r="IV137" s="172"/>
    </row>
    <row r="138" spans="1:256" hidden="1" x14ac:dyDescent="0.25">
      <c r="A138" s="411"/>
      <c r="B138" s="357"/>
      <c r="C138" s="149">
        <f>'U.E. ALZIRA'!C99</f>
        <v>0</v>
      </c>
      <c r="D138" s="177">
        <f>'U.E. ALZIRA'!D99</f>
        <v>0</v>
      </c>
      <c r="E138" s="177">
        <f>'U.E. ALZIRA'!E99</f>
        <v>0</v>
      </c>
      <c r="F138" s="177">
        <f>'U.E. ALZIRA'!F99</f>
        <v>0</v>
      </c>
      <c r="G138" s="177">
        <f>'U.E. ALZIRA'!G99</f>
        <v>0</v>
      </c>
      <c r="H138" s="177">
        <f>'U.E. ALZIRA'!H99</f>
        <v>0</v>
      </c>
      <c r="I138" s="415">
        <f>'U.E. ALZIRA'!I99</f>
        <v>0</v>
      </c>
      <c r="J138" s="177" t="e">
        <f>'U.E. ALZIRA'!J99</f>
        <v>#DIV/0!</v>
      </c>
      <c r="K138" s="177">
        <f>'U.E. ALZIRA'!K99</f>
        <v>0</v>
      </c>
      <c r="L138" s="177">
        <f>'U.E. ALZIRA'!L99</f>
        <v>34</v>
      </c>
      <c r="M138" s="177">
        <f>'U.E. ALZIRA'!M99</f>
        <v>0</v>
      </c>
      <c r="N138" s="177">
        <f>'U.E. ALZIRA'!N99</f>
        <v>0</v>
      </c>
      <c r="O138" s="177">
        <f>'U.E. ALZIRA'!O99</f>
        <v>0</v>
      </c>
      <c r="P138" s="177">
        <f>'U.E. ALZIRA'!P99</f>
        <v>0</v>
      </c>
      <c r="Q138" s="177">
        <f>'U.E. ALZIRA'!Q99</f>
        <v>0</v>
      </c>
      <c r="R138" s="173">
        <f>'U.E. ALZIRA'!R99</f>
        <v>0</v>
      </c>
      <c r="S138" s="174">
        <f>'U.E. ALZIRA'!S99</f>
        <v>0</v>
      </c>
      <c r="T138" s="106">
        <f>'U.E. ALZIRA'!T99</f>
        <v>0</v>
      </c>
      <c r="U138" s="106">
        <f>'U.E. ALZIRA'!U99</f>
        <v>0</v>
      </c>
      <c r="V138" s="176">
        <f>'U.E. ALZIRA'!V99</f>
        <v>0</v>
      </c>
      <c r="W138" s="111"/>
      <c r="X138" s="111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171"/>
      <c r="FC138" s="60"/>
      <c r="FD138" s="99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172"/>
      <c r="GZ138" s="172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172"/>
      <c r="IS138" s="172"/>
      <c r="IT138" s="172"/>
      <c r="IU138" s="172"/>
      <c r="IV138" s="172"/>
    </row>
    <row r="139" spans="1:256" hidden="1" x14ac:dyDescent="0.25">
      <c r="A139" s="411"/>
      <c r="B139" s="357"/>
      <c r="C139" s="149">
        <f>'U.E. ALZIRA'!C100</f>
        <v>0</v>
      </c>
      <c r="D139" s="177">
        <f>'U.E. ALZIRA'!D100</f>
        <v>0</v>
      </c>
      <c r="E139" s="177">
        <f>'U.E. ALZIRA'!E100</f>
        <v>0</v>
      </c>
      <c r="F139" s="177">
        <f>'U.E. ALZIRA'!F100</f>
        <v>0</v>
      </c>
      <c r="G139" s="177">
        <f>'U.E. ALZIRA'!G100</f>
        <v>0</v>
      </c>
      <c r="H139" s="177">
        <f>'U.E. ALZIRA'!H100</f>
        <v>0</v>
      </c>
      <c r="I139" s="415">
        <f>'U.E. ALZIRA'!I100</f>
        <v>0</v>
      </c>
      <c r="J139" s="177" t="e">
        <f>'U.E. ALZIRA'!J100</f>
        <v>#DIV/0!</v>
      </c>
      <c r="K139" s="177">
        <f>'U.E. ALZIRA'!K100</f>
        <v>0</v>
      </c>
      <c r="L139" s="177">
        <f>'U.E. ALZIRA'!L100</f>
        <v>34</v>
      </c>
      <c r="M139" s="177">
        <f>'U.E. ALZIRA'!M100</f>
        <v>0</v>
      </c>
      <c r="N139" s="177">
        <f>'U.E. ALZIRA'!N100</f>
        <v>0</v>
      </c>
      <c r="O139" s="177">
        <f>'U.E. ALZIRA'!O100</f>
        <v>0</v>
      </c>
      <c r="P139" s="177">
        <f>'U.E. ALZIRA'!P100</f>
        <v>0</v>
      </c>
      <c r="Q139" s="177">
        <f>'U.E. ALZIRA'!Q100</f>
        <v>0</v>
      </c>
      <c r="R139" s="173">
        <f>'U.E. ALZIRA'!R100</f>
        <v>0</v>
      </c>
      <c r="S139" s="174">
        <f>'U.E. ALZIRA'!S100</f>
        <v>0</v>
      </c>
      <c r="T139" s="106">
        <f>'U.E. ALZIRA'!T100</f>
        <v>0</v>
      </c>
      <c r="U139" s="106">
        <f>'U.E. ALZIRA'!U100</f>
        <v>0</v>
      </c>
      <c r="V139" s="176">
        <f>'U.E. ALZIRA'!V100</f>
        <v>0</v>
      </c>
      <c r="W139" s="111"/>
      <c r="X139" s="111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171"/>
      <c r="FC139" s="60"/>
      <c r="FD139" s="99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172"/>
      <c r="GZ139" s="172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172"/>
      <c r="IS139" s="172"/>
      <c r="IT139" s="172"/>
      <c r="IU139" s="172"/>
      <c r="IV139" s="172"/>
    </row>
    <row r="140" spans="1:256" hidden="1" x14ac:dyDescent="0.25">
      <c r="A140" s="84"/>
      <c r="B140" s="346"/>
      <c r="C140" s="149">
        <f>'U.E. ALZIRA'!C101</f>
        <v>0</v>
      </c>
      <c r="D140" s="177">
        <f>'U.E. ALZIRA'!D101</f>
        <v>0</v>
      </c>
      <c r="E140" s="177">
        <f>'U.E. ALZIRA'!E101</f>
        <v>0</v>
      </c>
      <c r="F140" s="177">
        <f>'U.E. ALZIRA'!F101</f>
        <v>0</v>
      </c>
      <c r="G140" s="177">
        <f>'U.E. ALZIRA'!G101</f>
        <v>0</v>
      </c>
      <c r="H140" s="177">
        <f>'U.E. ALZIRA'!H101</f>
        <v>0</v>
      </c>
      <c r="I140" s="415">
        <f>'U.E. ALZIRA'!I101</f>
        <v>3</v>
      </c>
      <c r="J140" s="177" t="e">
        <f>'U.E. ALZIRA'!J101</f>
        <v>#DIV/0!</v>
      </c>
      <c r="K140" s="177">
        <f>'U.E. ALZIRA'!K101</f>
        <v>9.8039215686274508E-2</v>
      </c>
      <c r="L140" s="177">
        <f>'U.E. ALZIRA'!L101</f>
        <v>34</v>
      </c>
      <c r="M140" s="177">
        <f>'U.E. ALZIRA'!M101</f>
        <v>0</v>
      </c>
      <c r="N140" s="177">
        <f>'U.E. ALZIRA'!N101</f>
        <v>0</v>
      </c>
      <c r="O140" s="177">
        <f>'U.E. ALZIRA'!O101</f>
        <v>0</v>
      </c>
      <c r="P140" s="177">
        <f>'U.E. ALZIRA'!P101</f>
        <v>0</v>
      </c>
      <c r="Q140" s="177">
        <f>'U.E. ALZIRA'!Q101</f>
        <v>0</v>
      </c>
      <c r="R140" s="173">
        <f>'U.E. ALZIRA'!R101</f>
        <v>0</v>
      </c>
      <c r="S140" s="174">
        <f>'U.E. ALZIRA'!S101</f>
        <v>0</v>
      </c>
      <c r="T140" s="106">
        <f>'U.E. ALZIRA'!T101</f>
        <v>0</v>
      </c>
      <c r="U140" s="106">
        <f>'U.E. ALZIRA'!U101</f>
        <v>0</v>
      </c>
      <c r="V140" s="176">
        <f>'U.E. ALZIRA'!V101</f>
        <v>0</v>
      </c>
      <c r="W140" s="111"/>
      <c r="X140" s="111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171"/>
      <c r="FC140" s="60"/>
      <c r="FD140" s="99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172"/>
      <c r="GZ140" s="172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172"/>
      <c r="IS140" s="172"/>
      <c r="IT140" s="172"/>
      <c r="IU140" s="172"/>
      <c r="IV140" s="172"/>
    </row>
    <row r="141" spans="1:256" hidden="1" x14ac:dyDescent="0.25">
      <c r="A141" s="84"/>
      <c r="B141" s="346"/>
      <c r="C141" s="149">
        <f>'U.E. ALZIRA'!C102</f>
        <v>0</v>
      </c>
      <c r="D141" s="177">
        <f>'U.E. ALZIRA'!D102</f>
        <v>0</v>
      </c>
      <c r="E141" s="177">
        <f>'U.E. ALZIRA'!E102</f>
        <v>0</v>
      </c>
      <c r="F141" s="177">
        <f>'U.E. ALZIRA'!F102</f>
        <v>0</v>
      </c>
      <c r="G141" s="177">
        <f>'U.E. ALZIRA'!G102</f>
        <v>0</v>
      </c>
      <c r="H141" s="177">
        <f>'U.E. ALZIRA'!H102</f>
        <v>0</v>
      </c>
      <c r="I141" s="415">
        <f>'U.E. ALZIRA'!I102</f>
        <v>0</v>
      </c>
      <c r="J141" s="177">
        <f>'U.E. ALZIRA'!J102</f>
        <v>0</v>
      </c>
      <c r="K141" s="177">
        <f>'U.E. ALZIRA'!K102</f>
        <v>0</v>
      </c>
      <c r="L141" s="177">
        <f>'U.E. ALZIRA'!L102</f>
        <v>0</v>
      </c>
      <c r="M141" s="177">
        <f>'U.E. ALZIRA'!M102</f>
        <v>0</v>
      </c>
      <c r="N141" s="177">
        <f>'U.E. ALZIRA'!N102</f>
        <v>0</v>
      </c>
      <c r="O141" s="177">
        <f>'U.E. ALZIRA'!O102</f>
        <v>0</v>
      </c>
      <c r="P141" s="177">
        <f>'U.E. ALZIRA'!P102</f>
        <v>0</v>
      </c>
      <c r="Q141" s="177">
        <f>'U.E. ALZIRA'!Q102</f>
        <v>0</v>
      </c>
      <c r="R141" s="173">
        <f>'U.E. ALZIRA'!R102</f>
        <v>2</v>
      </c>
      <c r="S141" s="174">
        <f>'U.E. ALZIRA'!S102</f>
        <v>0</v>
      </c>
      <c r="T141" s="106">
        <f>'U.E. ALZIRA'!T102</f>
        <v>0</v>
      </c>
      <c r="U141" s="106">
        <f>'U.E. ALZIRA'!U102</f>
        <v>0</v>
      </c>
      <c r="V141" s="176">
        <f>'U.E. ALZIRA'!V102</f>
        <v>0</v>
      </c>
      <c r="W141" s="111"/>
      <c r="X141" s="111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171"/>
      <c r="FC141" s="60"/>
      <c r="FD141" s="99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172"/>
      <c r="GZ141" s="172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172"/>
      <c r="IS141" s="172"/>
      <c r="IT141" s="172"/>
      <c r="IU141" s="172"/>
      <c r="IV141" s="172"/>
    </row>
    <row r="142" spans="1:256" hidden="1" x14ac:dyDescent="0.25">
      <c r="A142" s="84"/>
      <c r="B142" s="346"/>
      <c r="C142" s="149">
        <f>'U.E. ALZIRA'!C103</f>
        <v>0</v>
      </c>
      <c r="D142" s="177">
        <f>'U.E. ALZIRA'!D103</f>
        <v>0</v>
      </c>
      <c r="E142" s="177">
        <f>'U.E. ALZIRA'!E103</f>
        <v>0</v>
      </c>
      <c r="F142" s="177">
        <f>'U.E. ALZIRA'!F103</f>
        <v>0</v>
      </c>
      <c r="G142" s="177">
        <f>'U.E. ALZIRA'!G103</f>
        <v>0</v>
      </c>
      <c r="H142" s="177">
        <f>'U.E. ALZIRA'!H103</f>
        <v>0</v>
      </c>
      <c r="I142" s="415">
        <f>'U.E. ALZIRA'!I103</f>
        <v>0</v>
      </c>
      <c r="J142" s="177">
        <f>'U.E. ALZIRA'!J103</f>
        <v>0</v>
      </c>
      <c r="K142" s="177">
        <f>'U.E. ALZIRA'!K103</f>
        <v>0</v>
      </c>
      <c r="L142" s="177">
        <f>'U.E. ALZIRA'!L103</f>
        <v>0</v>
      </c>
      <c r="M142" s="177">
        <f>'U.E. ALZIRA'!M103</f>
        <v>0</v>
      </c>
      <c r="N142" s="177">
        <f>'U.E. ALZIRA'!N103</f>
        <v>0</v>
      </c>
      <c r="O142" s="177">
        <f>'U.E. ALZIRA'!O103</f>
        <v>0</v>
      </c>
      <c r="P142" s="177">
        <f>'U.E. ALZIRA'!P103</f>
        <v>0</v>
      </c>
      <c r="Q142" s="177">
        <f>'U.E. ALZIRA'!Q103</f>
        <v>0</v>
      </c>
      <c r="R142" s="173">
        <f>'U.E. ALZIRA'!R103</f>
        <v>0</v>
      </c>
      <c r="S142" s="174">
        <f>'U.E. ALZIRA'!S103</f>
        <v>0</v>
      </c>
      <c r="T142" s="106">
        <f>'U.E. ALZIRA'!T103</f>
        <v>0</v>
      </c>
      <c r="U142" s="106">
        <f>'U.E. ALZIRA'!U103</f>
        <v>0</v>
      </c>
      <c r="V142" s="176">
        <f>'U.E. ALZIRA'!V103</f>
        <v>0</v>
      </c>
      <c r="W142" s="111"/>
      <c r="X142" s="111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171"/>
      <c r="FC142" s="60"/>
      <c r="FD142" s="99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172"/>
      <c r="GZ142" s="172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172"/>
      <c r="IS142" s="172"/>
      <c r="IT142" s="172"/>
      <c r="IU142" s="172"/>
      <c r="IV142" s="172"/>
    </row>
    <row r="143" spans="1:256" hidden="1" x14ac:dyDescent="0.25">
      <c r="A143" s="84"/>
      <c r="B143" s="123"/>
      <c r="C143" s="149">
        <f>'U.E. ALZIRA'!C104</f>
        <v>0</v>
      </c>
      <c r="D143" s="177">
        <f>'U.E. ALZIRA'!D104</f>
        <v>0</v>
      </c>
      <c r="E143" s="177">
        <f>'U.E. ALZIRA'!E104</f>
        <v>0</v>
      </c>
      <c r="F143" s="177">
        <f>'U.E. ALZIRA'!F104</f>
        <v>0</v>
      </c>
      <c r="G143" s="177">
        <f>'U.E. ALZIRA'!G104</f>
        <v>0</v>
      </c>
      <c r="H143" s="177">
        <f>'U.E. ALZIRA'!H104</f>
        <v>0</v>
      </c>
      <c r="I143" s="415">
        <f>'U.E. ALZIRA'!I104</f>
        <v>0</v>
      </c>
      <c r="J143" s="177">
        <f>'U.E. ALZIRA'!J104</f>
        <v>0</v>
      </c>
      <c r="K143" s="177">
        <f>'U.E. ALZIRA'!K104</f>
        <v>0</v>
      </c>
      <c r="L143" s="177">
        <f>'U.E. ALZIRA'!L104</f>
        <v>0</v>
      </c>
      <c r="M143" s="177">
        <f>'U.E. ALZIRA'!M104</f>
        <v>0</v>
      </c>
      <c r="N143" s="177">
        <f>'U.E. ALZIRA'!N104</f>
        <v>0</v>
      </c>
      <c r="O143" s="177">
        <f>'U.E. ALZIRA'!O104</f>
        <v>0</v>
      </c>
      <c r="P143" s="177">
        <f>'U.E. ALZIRA'!P104</f>
        <v>0</v>
      </c>
      <c r="Q143" s="177">
        <f>'U.E. ALZIRA'!Q104</f>
        <v>0</v>
      </c>
      <c r="R143" s="173">
        <f>'U.E. ALZIRA'!R104</f>
        <v>0</v>
      </c>
      <c r="S143" s="174">
        <f>'U.E. ALZIRA'!S104</f>
        <v>0</v>
      </c>
      <c r="T143" s="106">
        <f>'U.E. ALZIRA'!T104</f>
        <v>0</v>
      </c>
      <c r="U143" s="106">
        <f>'U.E. ALZIRA'!U104</f>
        <v>0</v>
      </c>
      <c r="V143" s="176">
        <f>'U.E. ALZIRA'!V104</f>
        <v>0</v>
      </c>
      <c r="W143" s="111"/>
      <c r="X143" s="111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171"/>
      <c r="FC143" s="60"/>
      <c r="FD143" s="99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172"/>
      <c r="GZ143" s="172"/>
      <c r="HA143" s="60"/>
      <c r="HB143" s="172"/>
      <c r="HC143" s="172"/>
      <c r="HD143" s="172"/>
      <c r="HE143" s="172"/>
      <c r="HF143" s="172"/>
      <c r="HG143" s="172"/>
      <c r="HH143" s="172"/>
      <c r="HI143" s="172"/>
      <c r="HJ143" s="172"/>
      <c r="HK143" s="172"/>
      <c r="HL143" s="172"/>
      <c r="HM143" s="172"/>
      <c r="HN143" s="172"/>
      <c r="HO143" s="172"/>
      <c r="HP143" s="172"/>
      <c r="HQ143" s="172"/>
      <c r="HR143" s="172"/>
      <c r="HS143" s="172"/>
      <c r="HT143" s="172"/>
      <c r="HU143" s="172"/>
      <c r="HV143" s="172"/>
      <c r="HW143" s="172"/>
      <c r="HX143" s="172"/>
      <c r="HY143" s="172"/>
      <c r="HZ143" s="172"/>
      <c r="IA143" s="172"/>
      <c r="IB143" s="172"/>
      <c r="IC143" s="172"/>
      <c r="ID143" s="172"/>
      <c r="IE143" s="172"/>
      <c r="IF143" s="172"/>
      <c r="IG143" s="60"/>
      <c r="IH143" s="60"/>
      <c r="II143" s="60"/>
      <c r="IJ143" s="60"/>
      <c r="IK143" s="172"/>
      <c r="IL143" s="172"/>
      <c r="IM143" s="172"/>
      <c r="IN143" s="172"/>
      <c r="IO143" s="172"/>
      <c r="IP143" s="172"/>
      <c r="IQ143" s="172"/>
      <c r="IR143" s="172"/>
      <c r="IS143" s="172"/>
      <c r="IT143" s="172"/>
      <c r="IU143" s="172"/>
      <c r="IV143" s="172"/>
    </row>
    <row r="144" spans="1:256" hidden="1" x14ac:dyDescent="0.25">
      <c r="A144" s="84"/>
      <c r="B144" s="123"/>
      <c r="C144" s="149">
        <f>'U.E. ALZIRA'!C105</f>
        <v>0</v>
      </c>
      <c r="D144" s="177">
        <f>'U.E. ALZIRA'!D105</f>
        <v>0</v>
      </c>
      <c r="E144" s="177">
        <f>'U.E. ALZIRA'!E105</f>
        <v>0</v>
      </c>
      <c r="F144" s="177">
        <f>'U.E. ALZIRA'!F105</f>
        <v>0</v>
      </c>
      <c r="G144" s="177">
        <f>'U.E. ALZIRA'!G105</f>
        <v>0</v>
      </c>
      <c r="H144" s="177">
        <f>'U.E. ALZIRA'!H105</f>
        <v>0</v>
      </c>
      <c r="I144" s="415">
        <f>'U.E. ALZIRA'!I105</f>
        <v>0</v>
      </c>
      <c r="J144" s="177">
        <f>'U.E. ALZIRA'!J105</f>
        <v>0</v>
      </c>
      <c r="K144" s="177">
        <f>'U.E. ALZIRA'!K105</f>
        <v>0</v>
      </c>
      <c r="L144" s="177">
        <f>'U.E. ALZIRA'!L105</f>
        <v>0</v>
      </c>
      <c r="M144" s="177">
        <f>'U.E. ALZIRA'!M105</f>
        <v>0</v>
      </c>
      <c r="N144" s="177">
        <f>'U.E. ALZIRA'!N105</f>
        <v>0</v>
      </c>
      <c r="O144" s="177">
        <f>'U.E. ALZIRA'!O105</f>
        <v>0</v>
      </c>
      <c r="P144" s="177">
        <f>'U.E. ALZIRA'!P105</f>
        <v>0</v>
      </c>
      <c r="Q144" s="177">
        <f>'U.E. ALZIRA'!Q105</f>
        <v>0</v>
      </c>
      <c r="R144" s="173">
        <f>'U.E. ALZIRA'!R105</f>
        <v>0</v>
      </c>
      <c r="S144" s="174">
        <f>'U.E. ALZIRA'!S105</f>
        <v>0</v>
      </c>
      <c r="T144" s="106">
        <f>'U.E. ALZIRA'!T105</f>
        <v>0</v>
      </c>
      <c r="U144" s="106">
        <f>'U.E. ALZIRA'!U105</f>
        <v>0</v>
      </c>
      <c r="V144" s="176">
        <f>'U.E. ALZIRA'!V105</f>
        <v>0</v>
      </c>
      <c r="W144" s="111"/>
      <c r="X144" s="111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184"/>
      <c r="EW144" s="184"/>
      <c r="EX144" s="184"/>
      <c r="EY144" s="184"/>
      <c r="EZ144" s="184"/>
      <c r="FA144" s="184"/>
      <c r="FB144" s="171"/>
      <c r="FC144" s="60"/>
      <c r="FD144" s="99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172"/>
      <c r="GZ144" s="172"/>
      <c r="HA144" s="60"/>
      <c r="HB144" s="172"/>
      <c r="HC144" s="172"/>
      <c r="HD144" s="172"/>
      <c r="HE144" s="172"/>
      <c r="HF144" s="172"/>
      <c r="HG144" s="172"/>
      <c r="HH144" s="172"/>
      <c r="HI144" s="172"/>
      <c r="HJ144" s="172"/>
      <c r="HK144" s="172"/>
      <c r="HL144" s="172"/>
      <c r="HM144" s="172"/>
      <c r="HN144" s="172"/>
      <c r="HO144" s="172"/>
      <c r="HP144" s="172"/>
      <c r="HQ144" s="172"/>
      <c r="HR144" s="172"/>
      <c r="HS144" s="172"/>
      <c r="HT144" s="172"/>
      <c r="HU144" s="172"/>
      <c r="HV144" s="172"/>
      <c r="HW144" s="172"/>
      <c r="HX144" s="172"/>
      <c r="HY144" s="172"/>
      <c r="HZ144" s="172"/>
      <c r="IA144" s="172"/>
      <c r="IB144" s="172"/>
      <c r="IC144" s="172"/>
      <c r="ID144" s="172"/>
      <c r="IE144" s="172"/>
      <c r="IF144" s="172"/>
      <c r="IG144" s="60"/>
      <c r="IH144" s="60"/>
      <c r="II144" s="60"/>
      <c r="IJ144" s="60"/>
      <c r="IK144" s="172"/>
      <c r="IL144" s="172"/>
      <c r="IM144" s="172"/>
      <c r="IN144" s="172"/>
      <c r="IO144" s="172"/>
      <c r="IP144" s="172"/>
      <c r="IQ144" s="172"/>
      <c r="IR144" s="172"/>
      <c r="IS144" s="172"/>
      <c r="IT144" s="172"/>
      <c r="IU144" s="172"/>
      <c r="IV144" s="172"/>
    </row>
    <row r="145" spans="1:256" s="55" customFormat="1" hidden="1" x14ac:dyDescent="0.25">
      <c r="A145" s="183"/>
      <c r="B145" s="123"/>
      <c r="C145" s="149">
        <f>'U.E. ALZIRA'!C106</f>
        <v>0</v>
      </c>
      <c r="D145" s="177">
        <f>'U.E. ALZIRA'!D106</f>
        <v>0</v>
      </c>
      <c r="E145" s="177">
        <f>'U.E. ALZIRA'!E106</f>
        <v>0</v>
      </c>
      <c r="F145" s="177">
        <f>'U.E. ALZIRA'!F106</f>
        <v>0</v>
      </c>
      <c r="G145" s="177">
        <f>'U.E. ALZIRA'!G106</f>
        <v>0</v>
      </c>
      <c r="H145" s="177">
        <f>'U.E. ALZIRA'!H106</f>
        <v>0</v>
      </c>
      <c r="I145" s="415">
        <f>'U.E. ALZIRA'!I106</f>
        <v>0</v>
      </c>
      <c r="J145" s="177">
        <f>'U.E. ALZIRA'!J106</f>
        <v>0</v>
      </c>
      <c r="K145" s="177">
        <f>'U.E. ALZIRA'!K106</f>
        <v>0</v>
      </c>
      <c r="L145" s="177">
        <f>'U.E. ALZIRA'!L106</f>
        <v>0</v>
      </c>
      <c r="M145" s="177">
        <f>'U.E. ALZIRA'!M106</f>
        <v>0</v>
      </c>
      <c r="N145" s="177">
        <f>'U.E. ALZIRA'!N106</f>
        <v>0</v>
      </c>
      <c r="O145" s="177">
        <f>'U.E. ALZIRA'!O106</f>
        <v>0</v>
      </c>
      <c r="P145" s="177">
        <f>'U.E. ALZIRA'!P106</f>
        <v>0</v>
      </c>
      <c r="Q145" s="177">
        <f>'U.E. ALZIRA'!Q106</f>
        <v>0</v>
      </c>
      <c r="R145" s="173">
        <f>'U.E. ALZIRA'!R106</f>
        <v>0</v>
      </c>
      <c r="S145" s="174">
        <f>'U.E. ALZIRA'!S106</f>
        <v>0</v>
      </c>
      <c r="T145" s="106">
        <f>'U.E. ALZIRA'!T106</f>
        <v>0</v>
      </c>
      <c r="U145" s="106">
        <f>'U.E. ALZIRA'!U106</f>
        <v>0</v>
      </c>
      <c r="V145" s="176">
        <f>'U.E. ALZIRA'!V106</f>
        <v>0</v>
      </c>
      <c r="W145" s="111"/>
      <c r="X145" s="111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184"/>
      <c r="EW145" s="184"/>
      <c r="EX145" s="184"/>
      <c r="EY145" s="184"/>
      <c r="EZ145" s="184"/>
      <c r="FA145" s="184"/>
      <c r="FB145" s="171"/>
      <c r="FC145" s="60"/>
      <c r="FD145" s="99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</row>
    <row r="146" spans="1:256" ht="13.8" hidden="1" thickBot="1" x14ac:dyDescent="0.3">
      <c r="A146" s="183"/>
      <c r="B146" s="346"/>
      <c r="C146" s="149">
        <f>'U.E. ALZIRA'!C107</f>
        <v>0</v>
      </c>
      <c r="D146" s="177">
        <f>'U.E. ALZIRA'!D107</f>
        <v>0</v>
      </c>
      <c r="E146" s="177">
        <f>'U.E. ALZIRA'!E107</f>
        <v>0</v>
      </c>
      <c r="F146" s="177">
        <f>'U.E. ALZIRA'!F107</f>
        <v>0</v>
      </c>
      <c r="G146" s="177">
        <f>'U.E. ALZIRA'!G107</f>
        <v>0</v>
      </c>
      <c r="H146" s="177">
        <f>'U.E. ALZIRA'!H107</f>
        <v>0</v>
      </c>
      <c r="I146" s="415">
        <f>'U.E. ALZIRA'!I107</f>
        <v>0</v>
      </c>
      <c r="J146" s="177">
        <f>'U.E. ALZIRA'!J107</f>
        <v>0</v>
      </c>
      <c r="K146" s="177">
        <f>'U.E. ALZIRA'!K107</f>
        <v>0</v>
      </c>
      <c r="L146" s="177">
        <f>'U.E. ALZIRA'!L107</f>
        <v>0</v>
      </c>
      <c r="M146" s="177">
        <f>'U.E. ALZIRA'!M107</f>
        <v>0</v>
      </c>
      <c r="N146" s="177">
        <f>'U.E. ALZIRA'!N107</f>
        <v>0</v>
      </c>
      <c r="O146" s="177">
        <f>'U.E. ALZIRA'!O107</f>
        <v>0</v>
      </c>
      <c r="P146" s="177">
        <f>'U.E. ALZIRA'!P107</f>
        <v>0</v>
      </c>
      <c r="Q146" s="177">
        <f>'U.E. ALZIRA'!Q107</f>
        <v>0</v>
      </c>
      <c r="R146" s="173">
        <f>'U.E. ALZIRA'!R107</f>
        <v>0</v>
      </c>
      <c r="S146" s="174">
        <f>'U.E. ALZIRA'!S107</f>
        <v>0</v>
      </c>
      <c r="T146" s="106">
        <f>'U.E. ALZIRA'!T107</f>
        <v>0</v>
      </c>
      <c r="U146" s="106">
        <f>'U.E. ALZIRA'!U107</f>
        <v>0</v>
      </c>
      <c r="V146" s="176">
        <f>'U.E. ALZIRA'!V107</f>
        <v>0</v>
      </c>
      <c r="W146" s="111"/>
      <c r="X146" s="111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172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184"/>
      <c r="EW146" s="184"/>
      <c r="EX146" s="184"/>
      <c r="EY146" s="184"/>
      <c r="EZ146" s="184"/>
      <c r="FA146" s="184"/>
      <c r="FB146" s="171"/>
      <c r="FC146" s="60"/>
      <c r="FD146" s="99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172"/>
      <c r="GZ146" s="172"/>
      <c r="HA146" s="60"/>
      <c r="HB146" s="172"/>
      <c r="HC146" s="172"/>
      <c r="HD146" s="172"/>
      <c r="HE146" s="172"/>
      <c r="HF146" s="172"/>
      <c r="HG146" s="172"/>
      <c r="HH146" s="172"/>
      <c r="HI146" s="172"/>
      <c r="HJ146" s="172"/>
      <c r="HK146" s="172"/>
      <c r="HL146" s="172"/>
      <c r="HM146" s="172"/>
      <c r="HN146" s="172"/>
      <c r="HO146" s="172"/>
      <c r="HP146" s="172"/>
      <c r="HQ146" s="172"/>
      <c r="HR146" s="172"/>
      <c r="HS146" s="172"/>
      <c r="HT146" s="172"/>
      <c r="HU146" s="172"/>
      <c r="HV146" s="172"/>
      <c r="HW146" s="172"/>
      <c r="HX146" s="172"/>
      <c r="HY146" s="172"/>
      <c r="HZ146" s="172"/>
      <c r="IA146" s="172"/>
      <c r="IB146" s="172"/>
      <c r="IC146" s="172"/>
      <c r="ID146" s="172"/>
      <c r="IE146" s="172"/>
      <c r="IF146" s="172"/>
      <c r="IG146" s="60"/>
      <c r="IH146" s="60"/>
      <c r="II146" s="60"/>
      <c r="IJ146" s="60"/>
      <c r="IK146" s="172"/>
      <c r="IL146" s="172"/>
      <c r="IM146" s="172"/>
      <c r="IN146" s="172"/>
      <c r="IO146" s="172"/>
      <c r="IP146" s="172"/>
      <c r="IQ146" s="172"/>
      <c r="IR146" s="172"/>
      <c r="IS146" s="172"/>
      <c r="IT146" s="172"/>
      <c r="IU146" s="172"/>
      <c r="IV146" s="172"/>
    </row>
    <row r="147" spans="1:256" s="64" customFormat="1" ht="75" customHeight="1" thickTop="1" thickBot="1" x14ac:dyDescent="0.3">
      <c r="A147" s="191"/>
      <c r="B147" s="361"/>
      <c r="C147" s="363" t="s">
        <v>1</v>
      </c>
      <c r="D147" s="53" t="s">
        <v>2</v>
      </c>
      <c r="E147" s="53" t="s">
        <v>3</v>
      </c>
      <c r="F147" s="53" t="s">
        <v>4</v>
      </c>
      <c r="G147" s="53" t="s">
        <v>5</v>
      </c>
      <c r="H147" s="53" t="s">
        <v>6</v>
      </c>
      <c r="I147" s="53" t="s">
        <v>7</v>
      </c>
      <c r="J147" s="53"/>
      <c r="K147" s="53"/>
      <c r="L147" s="53" t="s">
        <v>8</v>
      </c>
      <c r="M147" s="53" t="s">
        <v>9</v>
      </c>
      <c r="N147" s="53" t="s">
        <v>10</v>
      </c>
      <c r="O147" s="53" t="s">
        <v>11</v>
      </c>
      <c r="P147" s="53" t="s">
        <v>12</v>
      </c>
      <c r="Q147" s="53" t="s">
        <v>13</v>
      </c>
      <c r="R147" s="103" t="s">
        <v>14</v>
      </c>
      <c r="S147" s="104" t="s">
        <v>15</v>
      </c>
      <c r="T147" s="109" t="s">
        <v>16</v>
      </c>
      <c r="U147" s="109" t="s">
        <v>17</v>
      </c>
      <c r="V147" s="280" t="s">
        <v>79</v>
      </c>
      <c r="W147" s="112"/>
      <c r="X147" s="193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55"/>
      <c r="IH147" s="55"/>
      <c r="II147" s="55"/>
      <c r="IJ147" s="55"/>
      <c r="IK147" s="90"/>
      <c r="IL147" s="90"/>
      <c r="IM147" s="90"/>
      <c r="IN147" s="90"/>
      <c r="IO147" s="90"/>
      <c r="IP147" s="90"/>
      <c r="IQ147" s="90"/>
      <c r="IR147" s="90"/>
      <c r="IS147" s="90"/>
      <c r="IT147" s="90"/>
      <c r="IU147" s="90"/>
      <c r="IV147" s="90"/>
    </row>
    <row r="148" spans="1:256" ht="13.8" thickTop="1" x14ac:dyDescent="0.25">
      <c r="A148" s="60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110"/>
      <c r="U148" s="110"/>
      <c r="V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194"/>
      <c r="AY148" s="194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1"/>
      <c r="IH148" s="61"/>
      <c r="II148" s="61"/>
      <c r="IJ148" s="61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</row>
    <row r="149" spans="1:256" x14ac:dyDescent="0.25">
      <c r="A149" s="60"/>
      <c r="V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1"/>
      <c r="IH149" s="61"/>
      <c r="II149" s="61"/>
      <c r="IJ149" s="61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</row>
    <row r="150" spans="1:256" x14ac:dyDescent="0.25">
      <c r="A150" s="60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110"/>
      <c r="U150" s="110"/>
      <c r="V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1"/>
      <c r="IH150" s="61"/>
      <c r="II150" s="61"/>
      <c r="IJ150" s="61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</row>
    <row r="151" spans="1:256" x14ac:dyDescent="0.25">
      <c r="A151" s="60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110"/>
      <c r="U151" s="110"/>
      <c r="V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1"/>
      <c r="IH151" s="61"/>
      <c r="II151" s="61"/>
      <c r="IJ151" s="61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</row>
    <row r="152" spans="1:256" x14ac:dyDescent="0.25">
      <c r="A152" s="60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110"/>
      <c r="U152" s="110"/>
      <c r="V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1"/>
      <c r="IH152" s="61"/>
      <c r="II152" s="61"/>
      <c r="IJ152" s="61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</row>
    <row r="153" spans="1:256" x14ac:dyDescent="0.25">
      <c r="A153" s="60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110"/>
      <c r="U153" s="110"/>
      <c r="V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1"/>
      <c r="IH153" s="61"/>
      <c r="II153" s="61"/>
      <c r="IJ153" s="61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</row>
    <row r="154" spans="1:256" x14ac:dyDescent="0.25">
      <c r="A154" s="60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110"/>
      <c r="U154" s="110"/>
      <c r="V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1"/>
      <c r="IH154" s="61"/>
      <c r="II154" s="61"/>
      <c r="IJ154" s="61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</row>
    <row r="155" spans="1:256" x14ac:dyDescent="0.25">
      <c r="A155" s="60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110"/>
      <c r="U155" s="110"/>
      <c r="V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1"/>
      <c r="IH155" s="61"/>
      <c r="II155" s="61"/>
      <c r="IJ155" s="61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</row>
    <row r="156" spans="1:256" x14ac:dyDescent="0.25">
      <c r="A156" s="60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110"/>
      <c r="U156" s="110"/>
      <c r="V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1"/>
      <c r="IH156" s="61"/>
      <c r="II156" s="61"/>
      <c r="IJ156" s="61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</row>
    <row r="157" spans="1:256" x14ac:dyDescent="0.25">
      <c r="A157" s="60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110"/>
      <c r="U157" s="110"/>
      <c r="V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1"/>
      <c r="IH157" s="61"/>
      <c r="II157" s="61"/>
      <c r="IJ157" s="61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</row>
    <row r="158" spans="1:256" x14ac:dyDescent="0.25">
      <c r="A158" s="60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110"/>
      <c r="U158" s="110"/>
      <c r="V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1"/>
      <c r="IH158" s="61"/>
      <c r="II158" s="61"/>
      <c r="IJ158" s="61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</row>
    <row r="159" spans="1:256" x14ac:dyDescent="0.25">
      <c r="A159" s="60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110"/>
      <c r="U159" s="110"/>
      <c r="V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1"/>
      <c r="IH159" s="61"/>
      <c r="II159" s="61"/>
      <c r="IJ159" s="61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</row>
    <row r="160" spans="1:256" x14ac:dyDescent="0.25">
      <c r="A160" s="60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110"/>
      <c r="U160" s="110"/>
      <c r="V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1"/>
      <c r="IH160" s="61"/>
      <c r="II160" s="61"/>
      <c r="IJ160" s="61"/>
    </row>
    <row r="161" spans="1:244" x14ac:dyDescent="0.25">
      <c r="A161" s="60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110"/>
      <c r="U161" s="110"/>
      <c r="V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1"/>
      <c r="IH161" s="61"/>
      <c r="II161" s="61"/>
      <c r="IJ161" s="61"/>
    </row>
    <row r="162" spans="1:244" x14ac:dyDescent="0.25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110"/>
      <c r="U162" s="110"/>
      <c r="V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1"/>
      <c r="IH162" s="61"/>
      <c r="II162" s="61"/>
      <c r="IJ162" s="61"/>
    </row>
    <row r="163" spans="1:244" x14ac:dyDescent="0.25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110"/>
      <c r="U163" s="110"/>
      <c r="V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1"/>
      <c r="IH163" s="61"/>
      <c r="II163" s="61"/>
      <c r="IJ163" s="61"/>
    </row>
    <row r="164" spans="1:244" x14ac:dyDescent="0.25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110"/>
      <c r="U164" s="110"/>
      <c r="V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1"/>
      <c r="IH164" s="61"/>
      <c r="II164" s="61"/>
      <c r="IJ164" s="61"/>
    </row>
    <row r="165" spans="1:244" x14ac:dyDescent="0.25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110"/>
      <c r="U165" s="110"/>
      <c r="V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1"/>
      <c r="IH165" s="61"/>
      <c r="II165" s="61"/>
      <c r="IJ165" s="61"/>
    </row>
    <row r="166" spans="1:244" x14ac:dyDescent="0.25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110"/>
      <c r="U166" s="110"/>
      <c r="V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1"/>
      <c r="IH166" s="61"/>
      <c r="II166" s="61"/>
      <c r="IJ166" s="61"/>
    </row>
    <row r="167" spans="1:244" x14ac:dyDescent="0.25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110"/>
      <c r="U167" s="110"/>
      <c r="V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1"/>
      <c r="IH167" s="61"/>
      <c r="II167" s="61"/>
      <c r="IJ167" s="61"/>
    </row>
    <row r="168" spans="1:244" x14ac:dyDescent="0.25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110"/>
      <c r="U168" s="110"/>
      <c r="V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1"/>
      <c r="IH168" s="61"/>
      <c r="II168" s="61"/>
      <c r="IJ168" s="61"/>
    </row>
    <row r="169" spans="1:244" x14ac:dyDescent="0.25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110"/>
      <c r="U169" s="110"/>
      <c r="V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1"/>
      <c r="IH169" s="61"/>
      <c r="II169" s="61"/>
      <c r="IJ169" s="61"/>
    </row>
    <row r="170" spans="1:244" x14ac:dyDescent="0.25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110"/>
      <c r="U170" s="110"/>
      <c r="V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1"/>
      <c r="IH170" s="61"/>
      <c r="II170" s="61"/>
      <c r="IJ170" s="61"/>
    </row>
    <row r="171" spans="1:244" x14ac:dyDescent="0.25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110"/>
      <c r="U171" s="110"/>
      <c r="V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1"/>
      <c r="IH171" s="61"/>
      <c r="II171" s="61"/>
      <c r="IJ171" s="61"/>
    </row>
    <row r="172" spans="1:244" x14ac:dyDescent="0.25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110"/>
      <c r="U172" s="110"/>
      <c r="V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1"/>
      <c r="IH172" s="61"/>
      <c r="II172" s="61"/>
      <c r="IJ172" s="61"/>
    </row>
    <row r="173" spans="1:244" x14ac:dyDescent="0.25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110"/>
      <c r="U173" s="110"/>
      <c r="V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1"/>
      <c r="IH173" s="61"/>
      <c r="II173" s="61"/>
      <c r="IJ173" s="61"/>
    </row>
    <row r="174" spans="1:244" x14ac:dyDescent="0.25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110"/>
      <c r="U174" s="110"/>
      <c r="V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1"/>
      <c r="IH174" s="61"/>
      <c r="II174" s="61"/>
      <c r="IJ174" s="61"/>
    </row>
    <row r="175" spans="1:244" x14ac:dyDescent="0.25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110"/>
      <c r="U175" s="110"/>
      <c r="V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1"/>
      <c r="IH175" s="61"/>
      <c r="II175" s="61"/>
      <c r="IJ175" s="61"/>
    </row>
    <row r="176" spans="1:244" x14ac:dyDescent="0.25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110"/>
      <c r="U176" s="110"/>
      <c r="V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1"/>
      <c r="IH176" s="61"/>
      <c r="II176" s="61"/>
      <c r="IJ176" s="61"/>
    </row>
    <row r="177" spans="3:244" x14ac:dyDescent="0.25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110"/>
      <c r="U177" s="110"/>
      <c r="V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1"/>
      <c r="IH177" s="61"/>
      <c r="II177" s="61"/>
      <c r="IJ177" s="61"/>
    </row>
    <row r="178" spans="3:244" x14ac:dyDescent="0.25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110"/>
      <c r="U178" s="110"/>
      <c r="V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1"/>
      <c r="IH178" s="61"/>
      <c r="II178" s="61"/>
      <c r="IJ178" s="61"/>
    </row>
    <row r="179" spans="3:244" x14ac:dyDescent="0.25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110"/>
      <c r="U179" s="110"/>
      <c r="V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1"/>
      <c r="IH179" s="61"/>
      <c r="II179" s="61"/>
      <c r="IJ179" s="61"/>
    </row>
    <row r="180" spans="3:244" x14ac:dyDescent="0.25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110"/>
      <c r="U180" s="110"/>
      <c r="V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1"/>
      <c r="IH180" s="61"/>
      <c r="II180" s="61"/>
      <c r="IJ180" s="61"/>
    </row>
    <row r="181" spans="3:244" x14ac:dyDescent="0.25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110"/>
      <c r="U181" s="110"/>
      <c r="V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1"/>
      <c r="IH181" s="61"/>
      <c r="II181" s="61"/>
      <c r="IJ181" s="61"/>
    </row>
    <row r="182" spans="3:244" x14ac:dyDescent="0.25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110"/>
      <c r="U182" s="110"/>
      <c r="V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1"/>
      <c r="IH182" s="61"/>
      <c r="II182" s="61"/>
      <c r="IJ182" s="61"/>
    </row>
    <row r="183" spans="3:244" x14ac:dyDescent="0.25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110"/>
      <c r="U183" s="110"/>
      <c r="V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1"/>
      <c r="IH183" s="61"/>
      <c r="II183" s="61"/>
      <c r="IJ183" s="61"/>
    </row>
    <row r="184" spans="3:244" x14ac:dyDescent="0.25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110"/>
      <c r="U184" s="110"/>
      <c r="V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1"/>
      <c r="IH184" s="61"/>
      <c r="II184" s="61"/>
      <c r="IJ184" s="61"/>
    </row>
    <row r="185" spans="3:244" x14ac:dyDescent="0.25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110"/>
      <c r="U185" s="110"/>
      <c r="V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1"/>
      <c r="IH185" s="61"/>
      <c r="II185" s="61"/>
      <c r="IJ185" s="61"/>
    </row>
    <row r="186" spans="3:244" x14ac:dyDescent="0.25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110"/>
      <c r="U186" s="110"/>
      <c r="V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1"/>
      <c r="IH186" s="61"/>
      <c r="II186" s="61"/>
      <c r="IJ186" s="61"/>
    </row>
    <row r="187" spans="3:244" x14ac:dyDescent="0.25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110"/>
      <c r="U187" s="110"/>
      <c r="V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1"/>
      <c r="IH187" s="61"/>
      <c r="II187" s="61"/>
      <c r="IJ187" s="61"/>
    </row>
    <row r="188" spans="3:244" x14ac:dyDescent="0.25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110"/>
      <c r="U188" s="110"/>
      <c r="V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1"/>
      <c r="IH188" s="61"/>
      <c r="II188" s="61"/>
      <c r="IJ188" s="61"/>
    </row>
    <row r="189" spans="3:244" x14ac:dyDescent="0.25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110"/>
      <c r="U189" s="110"/>
      <c r="V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1"/>
      <c r="IH189" s="61"/>
      <c r="II189" s="61"/>
      <c r="IJ189" s="61"/>
    </row>
    <row r="190" spans="3:244" x14ac:dyDescent="0.25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110"/>
      <c r="U190" s="110"/>
      <c r="V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1"/>
      <c r="IH190" s="61"/>
      <c r="II190" s="61"/>
      <c r="IJ190" s="61"/>
    </row>
    <row r="191" spans="3:244" x14ac:dyDescent="0.25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110"/>
      <c r="U191" s="110"/>
      <c r="V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1"/>
      <c r="IH191" s="61"/>
      <c r="II191" s="61"/>
      <c r="IJ191" s="61"/>
    </row>
    <row r="192" spans="3:244" x14ac:dyDescent="0.25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110"/>
      <c r="U192" s="110"/>
      <c r="V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1"/>
      <c r="IH192" s="61"/>
      <c r="II192" s="61"/>
      <c r="IJ192" s="61"/>
    </row>
    <row r="193" spans="3:244" x14ac:dyDescent="0.25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110"/>
      <c r="U193" s="110"/>
      <c r="V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1"/>
      <c r="IH193" s="61"/>
      <c r="II193" s="61"/>
      <c r="IJ193" s="61"/>
    </row>
    <row r="194" spans="3:244" x14ac:dyDescent="0.25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110"/>
      <c r="U194" s="110"/>
      <c r="V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1"/>
      <c r="IH194" s="61"/>
      <c r="II194" s="61"/>
      <c r="IJ194" s="61"/>
    </row>
    <row r="195" spans="3:244" x14ac:dyDescent="0.25"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110"/>
      <c r="U195" s="110"/>
      <c r="V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1"/>
      <c r="IH195" s="61"/>
      <c r="II195" s="61"/>
      <c r="IJ195" s="61"/>
    </row>
    <row r="196" spans="3:244" x14ac:dyDescent="0.25"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110"/>
      <c r="U196" s="110"/>
      <c r="V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1"/>
      <c r="IH196" s="61"/>
      <c r="II196" s="61"/>
      <c r="IJ196" s="61"/>
    </row>
    <row r="197" spans="3:244" x14ac:dyDescent="0.25"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110"/>
      <c r="U197" s="110"/>
      <c r="V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1"/>
      <c r="IH197" s="61"/>
      <c r="II197" s="61"/>
      <c r="IJ197" s="61"/>
    </row>
    <row r="198" spans="3:244" x14ac:dyDescent="0.25"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110"/>
      <c r="U198" s="110"/>
      <c r="V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1"/>
      <c r="IH198" s="61"/>
      <c r="II198" s="61"/>
      <c r="IJ198" s="61"/>
    </row>
    <row r="199" spans="3:244" x14ac:dyDescent="0.25"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110"/>
      <c r="U199" s="110"/>
      <c r="V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1"/>
      <c r="IH199" s="61"/>
      <c r="II199" s="61"/>
      <c r="IJ199" s="61"/>
    </row>
    <row r="200" spans="3:244" x14ac:dyDescent="0.25"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110"/>
      <c r="U200" s="110"/>
      <c r="V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1"/>
      <c r="IH200" s="61"/>
      <c r="II200" s="61"/>
      <c r="IJ200" s="61"/>
    </row>
    <row r="201" spans="3:244" x14ac:dyDescent="0.25"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110"/>
      <c r="U201" s="110"/>
      <c r="V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1"/>
      <c r="IH201" s="61"/>
      <c r="II201" s="61"/>
      <c r="IJ201" s="61"/>
    </row>
    <row r="202" spans="3:244" x14ac:dyDescent="0.25"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110"/>
      <c r="U202" s="110"/>
      <c r="V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1"/>
      <c r="IH202" s="61"/>
      <c r="II202" s="61"/>
      <c r="IJ202" s="61"/>
    </row>
    <row r="203" spans="3:244" x14ac:dyDescent="0.25"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110"/>
      <c r="U203" s="110"/>
      <c r="V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1"/>
      <c r="IH203" s="61"/>
      <c r="II203" s="61"/>
      <c r="IJ203" s="61"/>
    </row>
    <row r="204" spans="3:244" x14ac:dyDescent="0.25"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10"/>
      <c r="U204" s="110"/>
      <c r="V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1"/>
      <c r="IH204" s="61"/>
      <c r="II204" s="61"/>
      <c r="IJ204" s="61"/>
    </row>
    <row r="205" spans="3:244" x14ac:dyDescent="0.25"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10"/>
      <c r="U205" s="110"/>
      <c r="V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1"/>
      <c r="IH205" s="61"/>
      <c r="II205" s="61"/>
      <c r="IJ205" s="61"/>
    </row>
    <row r="206" spans="3:244" x14ac:dyDescent="0.25"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110"/>
      <c r="U206" s="110"/>
      <c r="V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1"/>
      <c r="IH206" s="61"/>
      <c r="II206" s="61"/>
      <c r="IJ206" s="61"/>
    </row>
    <row r="207" spans="3:244" x14ac:dyDescent="0.25"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110"/>
      <c r="U207" s="110"/>
      <c r="V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1"/>
      <c r="IH207" s="61"/>
      <c r="II207" s="61"/>
      <c r="IJ207" s="61"/>
    </row>
    <row r="208" spans="3:244" x14ac:dyDescent="0.25"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110"/>
      <c r="U208" s="110"/>
      <c r="V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1"/>
      <c r="IH208" s="61"/>
      <c r="II208" s="61"/>
      <c r="IJ208" s="61"/>
    </row>
    <row r="209" spans="3:244" x14ac:dyDescent="0.25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110"/>
      <c r="U209" s="110"/>
      <c r="V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1"/>
      <c r="IH209" s="61"/>
      <c r="II209" s="61"/>
      <c r="IJ209" s="61"/>
    </row>
    <row r="210" spans="3:244" x14ac:dyDescent="0.25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110"/>
      <c r="U210" s="110"/>
      <c r="V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1"/>
      <c r="IH210" s="61"/>
      <c r="II210" s="61"/>
      <c r="IJ210" s="61"/>
    </row>
    <row r="211" spans="3:244" x14ac:dyDescent="0.25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110"/>
      <c r="U211" s="110"/>
      <c r="V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1"/>
      <c r="IH211" s="61"/>
      <c r="II211" s="61"/>
      <c r="IJ211" s="61"/>
    </row>
    <row r="212" spans="3:244" x14ac:dyDescent="0.25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110"/>
      <c r="U212" s="110"/>
      <c r="V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1"/>
      <c r="IH212" s="61"/>
      <c r="II212" s="61"/>
      <c r="IJ212" s="61"/>
    </row>
    <row r="213" spans="3:244" x14ac:dyDescent="0.25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110"/>
      <c r="U213" s="110"/>
      <c r="V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1"/>
      <c r="IH213" s="61"/>
      <c r="II213" s="61"/>
      <c r="IJ213" s="61"/>
    </row>
    <row r="214" spans="3:244" x14ac:dyDescent="0.25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110"/>
      <c r="U214" s="110"/>
      <c r="V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1"/>
      <c r="IH214" s="61"/>
      <c r="II214" s="61"/>
      <c r="IJ214" s="61"/>
    </row>
    <row r="215" spans="3:244" x14ac:dyDescent="0.2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110"/>
      <c r="U215" s="110"/>
      <c r="V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1"/>
      <c r="IH215" s="61"/>
      <c r="II215" s="61"/>
      <c r="IJ215" s="61"/>
    </row>
    <row r="216" spans="3:244" x14ac:dyDescent="0.25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110"/>
      <c r="U216" s="110"/>
      <c r="V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1"/>
      <c r="IH216" s="61"/>
      <c r="II216" s="61"/>
      <c r="IJ216" s="61"/>
    </row>
    <row r="217" spans="3:244" x14ac:dyDescent="0.25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110"/>
      <c r="U217" s="110"/>
      <c r="V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1"/>
      <c r="IH217" s="61"/>
      <c r="II217" s="61"/>
      <c r="IJ217" s="61"/>
    </row>
    <row r="218" spans="3:244" x14ac:dyDescent="0.25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110"/>
      <c r="U218" s="110"/>
      <c r="V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1"/>
      <c r="IH218" s="61"/>
      <c r="II218" s="61"/>
      <c r="IJ218" s="61"/>
    </row>
    <row r="219" spans="3:244" x14ac:dyDescent="0.25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110"/>
      <c r="U219" s="110"/>
      <c r="V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1"/>
      <c r="IH219" s="61"/>
      <c r="II219" s="61"/>
      <c r="IJ219" s="61"/>
    </row>
    <row r="220" spans="3:244" x14ac:dyDescent="0.25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110"/>
      <c r="U220" s="110"/>
      <c r="V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1"/>
      <c r="IH220" s="61"/>
      <c r="II220" s="61"/>
      <c r="IJ220" s="61"/>
    </row>
    <row r="221" spans="3:244" x14ac:dyDescent="0.25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110"/>
      <c r="U221" s="110"/>
      <c r="V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1"/>
      <c r="IH221" s="61"/>
      <c r="II221" s="61"/>
      <c r="IJ221" s="61"/>
    </row>
    <row r="222" spans="3:244" x14ac:dyDescent="0.25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110"/>
      <c r="U222" s="110"/>
      <c r="V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1"/>
      <c r="IH222" s="61"/>
      <c r="II222" s="61"/>
      <c r="IJ222" s="61"/>
    </row>
    <row r="223" spans="3:244" x14ac:dyDescent="0.25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110"/>
      <c r="U223" s="110"/>
      <c r="V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1"/>
      <c r="IH223" s="61"/>
      <c r="II223" s="61"/>
      <c r="IJ223" s="61"/>
    </row>
    <row r="224" spans="3:244" x14ac:dyDescent="0.25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110"/>
      <c r="U224" s="110"/>
      <c r="V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1"/>
      <c r="IH224" s="61"/>
      <c r="II224" s="61"/>
      <c r="IJ224" s="61"/>
    </row>
    <row r="225" spans="3:244" x14ac:dyDescent="0.25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110"/>
      <c r="U225" s="110"/>
      <c r="V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1"/>
      <c r="IH225" s="61"/>
      <c r="II225" s="61"/>
      <c r="IJ225" s="61"/>
    </row>
    <row r="226" spans="3:244" x14ac:dyDescent="0.25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110"/>
      <c r="U226" s="110"/>
      <c r="V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1"/>
      <c r="IH226" s="61"/>
      <c r="II226" s="61"/>
      <c r="IJ226" s="61"/>
    </row>
    <row r="227" spans="3:244" x14ac:dyDescent="0.25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110"/>
      <c r="U227" s="110"/>
      <c r="V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1"/>
      <c r="IH227" s="61"/>
      <c r="II227" s="61"/>
      <c r="IJ227" s="61"/>
    </row>
    <row r="228" spans="3:244" x14ac:dyDescent="0.25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110"/>
      <c r="U228" s="110"/>
      <c r="V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1"/>
      <c r="IH228" s="61"/>
      <c r="II228" s="61"/>
      <c r="IJ228" s="61"/>
    </row>
    <row r="229" spans="3:244" x14ac:dyDescent="0.25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110"/>
      <c r="U229" s="110"/>
      <c r="V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1"/>
      <c r="IH229" s="61"/>
      <c r="II229" s="61"/>
      <c r="IJ229" s="61"/>
    </row>
    <row r="230" spans="3:244" x14ac:dyDescent="0.25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110"/>
      <c r="U230" s="110"/>
      <c r="V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1"/>
      <c r="IH230" s="61"/>
      <c r="II230" s="61"/>
      <c r="IJ230" s="61"/>
    </row>
    <row r="231" spans="3:244" x14ac:dyDescent="0.25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110"/>
      <c r="U231" s="110"/>
      <c r="V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1"/>
      <c r="IH231" s="61"/>
      <c r="II231" s="61"/>
      <c r="IJ231" s="61"/>
    </row>
    <row r="232" spans="3:244" x14ac:dyDescent="0.25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110"/>
      <c r="U232" s="110"/>
      <c r="V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1"/>
      <c r="IH232" s="61"/>
      <c r="II232" s="61"/>
      <c r="IJ232" s="61"/>
    </row>
    <row r="233" spans="3:244" x14ac:dyDescent="0.25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110"/>
      <c r="U233" s="110"/>
      <c r="V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1"/>
      <c r="IH233" s="61"/>
      <c r="II233" s="61"/>
      <c r="IJ233" s="61"/>
    </row>
    <row r="234" spans="3:244" x14ac:dyDescent="0.25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110"/>
      <c r="U234" s="110"/>
      <c r="V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1"/>
      <c r="IH234" s="61"/>
      <c r="II234" s="61"/>
      <c r="IJ234" s="61"/>
    </row>
    <row r="235" spans="3:244" x14ac:dyDescent="0.25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110"/>
      <c r="U235" s="110"/>
      <c r="V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1"/>
      <c r="IH235" s="61"/>
      <c r="II235" s="61"/>
      <c r="IJ235" s="61"/>
    </row>
    <row r="236" spans="3:244" x14ac:dyDescent="0.25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110"/>
      <c r="U236" s="110"/>
      <c r="V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1"/>
      <c r="IH236" s="61"/>
      <c r="II236" s="61"/>
      <c r="IJ236" s="61"/>
    </row>
    <row r="237" spans="3:244" x14ac:dyDescent="0.25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110"/>
      <c r="U237" s="110"/>
      <c r="V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1"/>
      <c r="IH237" s="61"/>
      <c r="II237" s="61"/>
      <c r="IJ237" s="61"/>
    </row>
    <row r="238" spans="3:244" x14ac:dyDescent="0.25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110"/>
      <c r="U238" s="110"/>
      <c r="V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1"/>
      <c r="IH238" s="61"/>
      <c r="II238" s="61"/>
      <c r="IJ238" s="61"/>
    </row>
    <row r="239" spans="3:244" x14ac:dyDescent="0.25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110"/>
      <c r="U239" s="110"/>
      <c r="V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1"/>
      <c r="IH239" s="61"/>
      <c r="II239" s="61"/>
      <c r="IJ239" s="61"/>
    </row>
    <row r="240" spans="3:244" x14ac:dyDescent="0.25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110"/>
      <c r="U240" s="110"/>
      <c r="V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1"/>
      <c r="IH240" s="61"/>
      <c r="II240" s="61"/>
      <c r="IJ240" s="61"/>
    </row>
    <row r="241" spans="3:244" x14ac:dyDescent="0.25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110"/>
      <c r="U241" s="110"/>
      <c r="V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1"/>
      <c r="IH241" s="61"/>
      <c r="II241" s="61"/>
      <c r="IJ241" s="61"/>
    </row>
    <row r="242" spans="3:244" x14ac:dyDescent="0.25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110"/>
      <c r="U242" s="110"/>
      <c r="V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1"/>
      <c r="IH242" s="61"/>
      <c r="II242" s="61"/>
      <c r="IJ242" s="61"/>
    </row>
    <row r="243" spans="3:244" x14ac:dyDescent="0.25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110"/>
      <c r="U243" s="110"/>
      <c r="V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1"/>
      <c r="IH243" s="61"/>
      <c r="II243" s="61"/>
      <c r="IJ243" s="61"/>
    </row>
    <row r="244" spans="3:244" x14ac:dyDescent="0.25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110"/>
      <c r="U244" s="110"/>
      <c r="V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1"/>
      <c r="IH244" s="61"/>
      <c r="II244" s="61"/>
      <c r="IJ244" s="61"/>
    </row>
    <row r="245" spans="3:244" x14ac:dyDescent="0.25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110"/>
      <c r="U245" s="110"/>
      <c r="V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1"/>
      <c r="IH245" s="61"/>
      <c r="II245" s="61"/>
      <c r="IJ245" s="61"/>
    </row>
    <row r="246" spans="3:244" x14ac:dyDescent="0.25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110"/>
      <c r="U246" s="110"/>
      <c r="V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1"/>
      <c r="IH246" s="61"/>
      <c r="II246" s="61"/>
      <c r="IJ246" s="61"/>
    </row>
    <row r="247" spans="3:244" x14ac:dyDescent="0.25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110"/>
      <c r="U247" s="110"/>
      <c r="V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1"/>
      <c r="IH247" s="61"/>
      <c r="II247" s="61"/>
      <c r="IJ247" s="61"/>
    </row>
    <row r="248" spans="3:244" x14ac:dyDescent="0.25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110"/>
      <c r="U248" s="110"/>
      <c r="V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1"/>
      <c r="IH248" s="61"/>
      <c r="II248" s="61"/>
      <c r="IJ248" s="61"/>
    </row>
    <row r="249" spans="3:244" x14ac:dyDescent="0.25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110"/>
      <c r="U249" s="110"/>
      <c r="V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1"/>
      <c r="IH249" s="61"/>
      <c r="II249" s="61"/>
      <c r="IJ249" s="61"/>
    </row>
    <row r="250" spans="3:244" x14ac:dyDescent="0.25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110"/>
      <c r="U250" s="110"/>
      <c r="V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1"/>
      <c r="IH250" s="61"/>
      <c r="II250" s="61"/>
      <c r="IJ250" s="61"/>
    </row>
    <row r="251" spans="3:244" x14ac:dyDescent="0.25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110"/>
      <c r="U251" s="110"/>
      <c r="V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1"/>
      <c r="IH251" s="61"/>
      <c r="II251" s="61"/>
      <c r="IJ251" s="61"/>
    </row>
    <row r="252" spans="3:244" x14ac:dyDescent="0.25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110"/>
      <c r="U252" s="110"/>
      <c r="V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1"/>
      <c r="IH252" s="61"/>
      <c r="II252" s="61"/>
      <c r="IJ252" s="61"/>
    </row>
    <row r="253" spans="3:244" x14ac:dyDescent="0.25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110"/>
      <c r="U253" s="110"/>
      <c r="V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1"/>
      <c r="IH253" s="61"/>
      <c r="II253" s="61"/>
      <c r="IJ253" s="61"/>
    </row>
    <row r="254" spans="3:244" x14ac:dyDescent="0.25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110"/>
      <c r="U254" s="110"/>
      <c r="V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1"/>
      <c r="IH254" s="61"/>
      <c r="II254" s="61"/>
      <c r="IJ254" s="61"/>
    </row>
    <row r="255" spans="3:244" x14ac:dyDescent="0.25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110"/>
      <c r="U255" s="110"/>
      <c r="V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1"/>
      <c r="IH255" s="61"/>
      <c r="II255" s="61"/>
      <c r="IJ255" s="61"/>
    </row>
    <row r="256" spans="3:244" x14ac:dyDescent="0.25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110"/>
      <c r="U256" s="110"/>
      <c r="V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1"/>
      <c r="IH256" s="61"/>
      <c r="II256" s="61"/>
      <c r="IJ256" s="61"/>
    </row>
    <row r="257" spans="3:244" x14ac:dyDescent="0.25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110"/>
      <c r="U257" s="110"/>
      <c r="V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1"/>
      <c r="IH257" s="61"/>
      <c r="II257" s="61"/>
      <c r="IJ257" s="61"/>
    </row>
    <row r="258" spans="3:244" x14ac:dyDescent="0.25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110"/>
      <c r="U258" s="110"/>
      <c r="V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1"/>
      <c r="IH258" s="61"/>
      <c r="II258" s="61"/>
      <c r="IJ258" s="61"/>
    </row>
    <row r="259" spans="3:244" x14ac:dyDescent="0.25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110"/>
      <c r="U259" s="110"/>
      <c r="V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1"/>
      <c r="IH259" s="61"/>
      <c r="II259" s="61"/>
      <c r="IJ259" s="61"/>
    </row>
    <row r="260" spans="3:244" x14ac:dyDescent="0.25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110"/>
      <c r="U260" s="110"/>
      <c r="V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1"/>
      <c r="IH260" s="61"/>
      <c r="II260" s="61"/>
      <c r="IJ260" s="61"/>
    </row>
    <row r="261" spans="3:244" x14ac:dyDescent="0.25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110"/>
      <c r="U261" s="110"/>
      <c r="V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1"/>
      <c r="IH261" s="61"/>
      <c r="II261" s="61"/>
      <c r="IJ261" s="61"/>
    </row>
    <row r="262" spans="3:244" x14ac:dyDescent="0.25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110"/>
      <c r="U262" s="110"/>
      <c r="V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1"/>
      <c r="IH262" s="61"/>
      <c r="II262" s="61"/>
      <c r="IJ262" s="61"/>
    </row>
    <row r="263" spans="3:244" x14ac:dyDescent="0.25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110"/>
      <c r="U263" s="110"/>
      <c r="V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1"/>
      <c r="IH263" s="61"/>
      <c r="II263" s="61"/>
      <c r="IJ263" s="61"/>
    </row>
    <row r="264" spans="3:244" x14ac:dyDescent="0.25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110"/>
      <c r="U264" s="110"/>
      <c r="V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1"/>
      <c r="IH264" s="61"/>
      <c r="II264" s="61"/>
      <c r="IJ264" s="61"/>
    </row>
    <row r="265" spans="3:244" x14ac:dyDescent="0.25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110"/>
      <c r="U265" s="110"/>
      <c r="V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1"/>
      <c r="IH265" s="61"/>
      <c r="II265" s="61"/>
      <c r="IJ265" s="61"/>
    </row>
    <row r="266" spans="3:244" x14ac:dyDescent="0.25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110"/>
      <c r="U266" s="110"/>
      <c r="V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1"/>
      <c r="IH266" s="61"/>
      <c r="II266" s="61"/>
      <c r="IJ266" s="61"/>
    </row>
    <row r="267" spans="3:244" x14ac:dyDescent="0.25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110"/>
      <c r="U267" s="110"/>
      <c r="V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1"/>
      <c r="IH267" s="61"/>
      <c r="II267" s="61"/>
      <c r="IJ267" s="61"/>
    </row>
    <row r="268" spans="3:244" x14ac:dyDescent="0.25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110"/>
      <c r="U268" s="110"/>
      <c r="V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1"/>
      <c r="IH268" s="61"/>
      <c r="II268" s="61"/>
      <c r="IJ268" s="61"/>
    </row>
    <row r="269" spans="3:244" x14ac:dyDescent="0.25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110"/>
      <c r="U269" s="110"/>
      <c r="V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1"/>
      <c r="IH269" s="61"/>
      <c r="II269" s="61"/>
      <c r="IJ269" s="61"/>
    </row>
    <row r="270" spans="3:244" x14ac:dyDescent="0.25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110"/>
      <c r="U270" s="110"/>
      <c r="V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1"/>
      <c r="IH270" s="61"/>
      <c r="II270" s="61"/>
      <c r="IJ270" s="61"/>
    </row>
    <row r="271" spans="3:244" x14ac:dyDescent="0.25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110"/>
      <c r="U271" s="110"/>
      <c r="V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1"/>
      <c r="IH271" s="61"/>
      <c r="II271" s="61"/>
      <c r="IJ271" s="61"/>
    </row>
    <row r="272" spans="3:244" x14ac:dyDescent="0.25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110"/>
      <c r="U272" s="110"/>
      <c r="V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1"/>
      <c r="IH272" s="61"/>
      <c r="II272" s="61"/>
      <c r="IJ272" s="61"/>
    </row>
    <row r="273" spans="3:244" x14ac:dyDescent="0.25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110"/>
      <c r="U273" s="110"/>
      <c r="V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1"/>
      <c r="IH273" s="61"/>
      <c r="II273" s="61"/>
      <c r="IJ273" s="61"/>
    </row>
    <row r="274" spans="3:244" x14ac:dyDescent="0.25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110"/>
      <c r="U274" s="110"/>
      <c r="V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1"/>
      <c r="IH274" s="61"/>
      <c r="II274" s="61"/>
      <c r="IJ274" s="61"/>
    </row>
    <row r="275" spans="3:244" x14ac:dyDescent="0.25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110"/>
      <c r="U275" s="110"/>
      <c r="V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1"/>
      <c r="IH275" s="61"/>
      <c r="II275" s="61"/>
      <c r="IJ275" s="61"/>
    </row>
    <row r="276" spans="3:244" x14ac:dyDescent="0.25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110"/>
      <c r="U276" s="110"/>
      <c r="V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172"/>
      <c r="CB276" s="172"/>
      <c r="CC276" s="172"/>
      <c r="CD276" s="172"/>
      <c r="CE276" s="172"/>
      <c r="CF276" s="172"/>
      <c r="CG276" s="172"/>
      <c r="CH276" s="172"/>
      <c r="CI276" s="172"/>
      <c r="CJ276" s="172"/>
      <c r="CK276" s="172"/>
      <c r="CL276" s="172"/>
      <c r="CM276" s="172"/>
      <c r="CN276" s="172"/>
      <c r="CO276" s="172"/>
      <c r="CP276" s="172"/>
      <c r="CQ276" s="172"/>
      <c r="CR276" s="172"/>
      <c r="CS276" s="172"/>
      <c r="CT276" s="172"/>
      <c r="CU276" s="172"/>
      <c r="CV276" s="172"/>
      <c r="CW276" s="172"/>
      <c r="CX276" s="172"/>
      <c r="CY276" s="172"/>
      <c r="CZ276" s="172"/>
      <c r="DA276" s="172"/>
      <c r="DB276" s="172"/>
      <c r="DC276" s="172"/>
      <c r="DD276" s="172"/>
      <c r="DE276" s="172"/>
      <c r="DF276" s="172"/>
      <c r="DG276" s="172"/>
      <c r="DH276" s="172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1"/>
      <c r="IH276" s="61"/>
      <c r="II276" s="61"/>
      <c r="IJ276" s="61"/>
    </row>
    <row r="277" spans="3:244" x14ac:dyDescent="0.25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110"/>
      <c r="U277" s="110"/>
      <c r="V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172"/>
      <c r="CB277" s="172"/>
      <c r="CC277" s="172"/>
      <c r="CD277" s="172"/>
      <c r="CE277" s="172"/>
      <c r="CF277" s="172"/>
      <c r="CG277" s="172"/>
      <c r="CH277" s="172"/>
      <c r="CI277" s="172"/>
      <c r="CJ277" s="172"/>
      <c r="CK277" s="172"/>
      <c r="CL277" s="172"/>
      <c r="CM277" s="172"/>
      <c r="CN277" s="172"/>
      <c r="CO277" s="172"/>
      <c r="CP277" s="172"/>
      <c r="CQ277" s="172"/>
      <c r="CR277" s="172"/>
      <c r="CS277" s="172"/>
      <c r="CT277" s="172"/>
      <c r="CU277" s="172"/>
      <c r="CV277" s="172"/>
      <c r="CW277" s="172"/>
      <c r="CX277" s="172"/>
      <c r="CY277" s="172"/>
      <c r="CZ277" s="172"/>
      <c r="DA277" s="172"/>
      <c r="DB277" s="172"/>
      <c r="DC277" s="172"/>
      <c r="DD277" s="172"/>
      <c r="DE277" s="172"/>
      <c r="DF277" s="172"/>
      <c r="DG277" s="172"/>
      <c r="DH277" s="172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1"/>
      <c r="IH277" s="61"/>
      <c r="II277" s="61"/>
      <c r="IJ277" s="61"/>
    </row>
    <row r="278" spans="3:244" x14ac:dyDescent="0.25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110"/>
      <c r="U278" s="110"/>
      <c r="V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172"/>
      <c r="CB278" s="172"/>
      <c r="CC278" s="172"/>
      <c r="CD278" s="172"/>
      <c r="CE278" s="172"/>
      <c r="CF278" s="172"/>
      <c r="CG278" s="172"/>
      <c r="CH278" s="172"/>
      <c r="CI278" s="172"/>
      <c r="CJ278" s="172"/>
      <c r="CK278" s="172"/>
      <c r="CL278" s="172"/>
      <c r="CM278" s="172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1"/>
      <c r="IH278" s="61"/>
      <c r="II278" s="61"/>
      <c r="IJ278" s="61"/>
    </row>
    <row r="279" spans="3:244" x14ac:dyDescent="0.25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110"/>
      <c r="U279" s="110"/>
      <c r="V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172"/>
      <c r="CB279" s="172"/>
      <c r="CC279" s="172"/>
      <c r="CD279" s="172"/>
      <c r="CE279" s="172"/>
      <c r="CF279" s="172"/>
      <c r="CG279" s="172"/>
      <c r="CH279" s="172"/>
      <c r="CI279" s="172"/>
      <c r="CJ279" s="172"/>
      <c r="CK279" s="172"/>
      <c r="CL279" s="172"/>
      <c r="CM279" s="172"/>
      <c r="CN279" s="172"/>
      <c r="CO279" s="172"/>
      <c r="CP279" s="172"/>
      <c r="CQ279" s="172"/>
      <c r="CR279" s="172"/>
      <c r="CS279" s="172"/>
      <c r="CT279" s="172"/>
      <c r="CU279" s="172"/>
      <c r="CV279" s="172"/>
      <c r="CW279" s="172"/>
      <c r="CX279" s="172"/>
      <c r="CY279" s="172"/>
      <c r="CZ279" s="172"/>
      <c r="DA279" s="172"/>
      <c r="DB279" s="172"/>
      <c r="DC279" s="172"/>
      <c r="DD279" s="172"/>
      <c r="DE279" s="172"/>
      <c r="DF279" s="172"/>
      <c r="DG279" s="172"/>
      <c r="DH279" s="172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1"/>
      <c r="IH279" s="61"/>
      <c r="II279" s="61"/>
      <c r="IJ279" s="61"/>
    </row>
    <row r="280" spans="3:244" x14ac:dyDescent="0.25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110"/>
      <c r="U280" s="110"/>
      <c r="V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172"/>
      <c r="CB280" s="172"/>
      <c r="CC280" s="172"/>
      <c r="CD280" s="172"/>
      <c r="CE280" s="172"/>
      <c r="CF280" s="172"/>
      <c r="CG280" s="172"/>
      <c r="CH280" s="172"/>
      <c r="CI280" s="172"/>
      <c r="CJ280" s="172"/>
      <c r="CK280" s="172"/>
      <c r="CL280" s="172"/>
      <c r="CM280" s="172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1"/>
      <c r="IH280" s="61"/>
      <c r="II280" s="61"/>
      <c r="IJ280" s="61"/>
    </row>
    <row r="281" spans="3:244" x14ac:dyDescent="0.25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110"/>
      <c r="U281" s="110"/>
      <c r="V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172"/>
      <c r="CB281" s="172"/>
      <c r="CC281" s="172"/>
      <c r="CD281" s="172"/>
      <c r="CE281" s="172"/>
      <c r="CF281" s="172"/>
      <c r="CG281" s="172"/>
      <c r="CH281" s="172"/>
      <c r="CI281" s="172"/>
      <c r="CJ281" s="172"/>
      <c r="CK281" s="172"/>
      <c r="CL281" s="172"/>
      <c r="CM281" s="172"/>
      <c r="CN281" s="172"/>
      <c r="CO281" s="172"/>
      <c r="CP281" s="172"/>
      <c r="CQ281" s="172"/>
      <c r="CR281" s="172"/>
      <c r="CS281" s="172"/>
      <c r="CT281" s="172"/>
      <c r="CU281" s="172"/>
      <c r="CV281" s="172"/>
      <c r="CW281" s="172"/>
      <c r="CX281" s="172"/>
      <c r="CY281" s="172"/>
      <c r="CZ281" s="172"/>
      <c r="DA281" s="172"/>
      <c r="DB281" s="172"/>
      <c r="DC281" s="172"/>
      <c r="DD281" s="172"/>
      <c r="DE281" s="172"/>
      <c r="DF281" s="172"/>
      <c r="DG281" s="172"/>
      <c r="DH281" s="172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1"/>
      <c r="IH281" s="61"/>
      <c r="II281" s="61"/>
      <c r="IJ281" s="61"/>
    </row>
    <row r="282" spans="3:244" x14ac:dyDescent="0.25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110"/>
      <c r="U282" s="110"/>
      <c r="V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172"/>
      <c r="CB282" s="172"/>
      <c r="CC282" s="172"/>
      <c r="CD282" s="172"/>
      <c r="CE282" s="172"/>
      <c r="CF282" s="172"/>
      <c r="CG282" s="172"/>
      <c r="CH282" s="172"/>
      <c r="CI282" s="172"/>
      <c r="CJ282" s="172"/>
      <c r="CK282" s="172"/>
      <c r="CL282" s="172"/>
      <c r="CM282" s="172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1"/>
      <c r="IH282" s="61"/>
      <c r="II282" s="61"/>
      <c r="IJ282" s="61"/>
    </row>
    <row r="283" spans="3:244" x14ac:dyDescent="0.25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110"/>
      <c r="U283" s="110"/>
      <c r="V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172"/>
      <c r="CB283" s="172"/>
      <c r="CC283" s="172"/>
      <c r="CD283" s="172"/>
      <c r="CE283" s="172"/>
      <c r="CF283" s="172"/>
      <c r="CG283" s="172"/>
      <c r="CH283" s="172"/>
      <c r="CI283" s="172"/>
      <c r="CJ283" s="172"/>
      <c r="CK283" s="172"/>
      <c r="CL283" s="172"/>
      <c r="CM283" s="172"/>
      <c r="CN283" s="172"/>
      <c r="CO283" s="172"/>
      <c r="CP283" s="172"/>
      <c r="CQ283" s="172"/>
      <c r="CR283" s="172"/>
      <c r="CS283" s="172"/>
      <c r="CT283" s="172"/>
      <c r="CU283" s="172"/>
      <c r="CV283" s="172"/>
      <c r="CW283" s="172"/>
      <c r="CX283" s="172"/>
      <c r="CY283" s="172"/>
      <c r="CZ283" s="172"/>
      <c r="DA283" s="172"/>
      <c r="DB283" s="172"/>
      <c r="DC283" s="172"/>
      <c r="DD283" s="172"/>
      <c r="DE283" s="172"/>
      <c r="DF283" s="172"/>
      <c r="DG283" s="172"/>
      <c r="DH283" s="172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1"/>
      <c r="IH283" s="61"/>
      <c r="II283" s="61"/>
      <c r="IJ283" s="61"/>
    </row>
    <row r="284" spans="3:244" x14ac:dyDescent="0.25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110"/>
      <c r="U284" s="110"/>
      <c r="V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172"/>
      <c r="CB284" s="172"/>
      <c r="CC284" s="172"/>
      <c r="CD284" s="172"/>
      <c r="CE284" s="172"/>
      <c r="CF284" s="172"/>
      <c r="CG284" s="172"/>
      <c r="CH284" s="172"/>
      <c r="CI284" s="172"/>
      <c r="CJ284" s="172"/>
      <c r="CK284" s="172"/>
      <c r="CL284" s="172"/>
      <c r="CM284" s="172"/>
      <c r="CN284" s="172"/>
      <c r="CO284" s="172"/>
      <c r="CP284" s="172"/>
      <c r="CQ284" s="172"/>
      <c r="CR284" s="172"/>
      <c r="CS284" s="172"/>
      <c r="CT284" s="172"/>
      <c r="CU284" s="172"/>
      <c r="CV284" s="172"/>
      <c r="CW284" s="172"/>
      <c r="CX284" s="172"/>
      <c r="CY284" s="172"/>
      <c r="CZ284" s="172"/>
      <c r="DA284" s="172"/>
      <c r="DB284" s="172"/>
      <c r="DC284" s="172"/>
      <c r="DD284" s="172"/>
      <c r="DE284" s="172"/>
      <c r="DF284" s="172"/>
      <c r="DG284" s="172"/>
      <c r="DH284" s="172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1"/>
      <c r="IH284" s="61"/>
      <c r="II284" s="61"/>
      <c r="IJ284" s="61"/>
    </row>
    <row r="285" spans="3:244" x14ac:dyDescent="0.25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110"/>
      <c r="U285" s="110"/>
      <c r="V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172"/>
      <c r="CB285" s="172"/>
      <c r="CC285" s="172"/>
      <c r="CD285" s="172"/>
      <c r="CE285" s="172"/>
      <c r="CF285" s="172"/>
      <c r="CG285" s="172"/>
      <c r="CH285" s="172"/>
      <c r="CI285" s="172"/>
      <c r="CJ285" s="172"/>
      <c r="CK285" s="172"/>
      <c r="CL285" s="172"/>
      <c r="CM285" s="172"/>
      <c r="CN285" s="172"/>
      <c r="CO285" s="172"/>
      <c r="CP285" s="172"/>
      <c r="CQ285" s="172"/>
      <c r="CR285" s="172"/>
      <c r="CS285" s="172"/>
      <c r="CT285" s="172"/>
      <c r="CU285" s="172"/>
      <c r="CV285" s="172"/>
      <c r="CW285" s="172"/>
      <c r="CX285" s="172"/>
      <c r="CY285" s="172"/>
      <c r="CZ285" s="172"/>
      <c r="DA285" s="172"/>
      <c r="DB285" s="172"/>
      <c r="DC285" s="172"/>
      <c r="DD285" s="172"/>
      <c r="DE285" s="172"/>
      <c r="DF285" s="172"/>
      <c r="DG285" s="172"/>
      <c r="DH285" s="172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1"/>
      <c r="IH285" s="61"/>
      <c r="II285" s="61"/>
      <c r="IJ285" s="61"/>
    </row>
    <row r="286" spans="3:244" x14ac:dyDescent="0.25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110"/>
      <c r="U286" s="110"/>
      <c r="V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172"/>
      <c r="CB286" s="172"/>
      <c r="CC286" s="172"/>
      <c r="CD286" s="172"/>
      <c r="CE286" s="172"/>
      <c r="CF286" s="172"/>
      <c r="CG286" s="172"/>
      <c r="CH286" s="172"/>
      <c r="CI286" s="172"/>
      <c r="CJ286" s="172"/>
      <c r="CK286" s="172"/>
      <c r="CL286" s="172"/>
      <c r="CM286" s="172"/>
      <c r="CN286" s="172"/>
      <c r="CO286" s="172"/>
      <c r="CP286" s="172"/>
      <c r="CQ286" s="172"/>
      <c r="CR286" s="172"/>
      <c r="CS286" s="172"/>
      <c r="CT286" s="172"/>
      <c r="CU286" s="172"/>
      <c r="CV286" s="172"/>
      <c r="CW286" s="172"/>
      <c r="CX286" s="172"/>
      <c r="CY286" s="172"/>
      <c r="CZ286" s="172"/>
      <c r="DA286" s="172"/>
      <c r="DB286" s="172"/>
      <c r="DC286" s="172"/>
      <c r="DD286" s="172"/>
      <c r="DE286" s="172"/>
      <c r="DF286" s="172"/>
      <c r="DG286" s="172"/>
      <c r="DH286" s="172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1"/>
      <c r="IH286" s="61"/>
      <c r="II286" s="61"/>
      <c r="IJ286" s="61"/>
    </row>
    <row r="287" spans="3:244" x14ac:dyDescent="0.25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110"/>
      <c r="U287" s="110"/>
      <c r="V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172"/>
      <c r="CB287" s="172"/>
      <c r="CC287" s="172"/>
      <c r="CD287" s="172"/>
      <c r="CE287" s="172"/>
      <c r="CF287" s="172"/>
      <c r="CG287" s="172"/>
      <c r="CH287" s="172"/>
      <c r="CI287" s="172"/>
      <c r="CJ287" s="172"/>
      <c r="CK287" s="172"/>
      <c r="CL287" s="172"/>
      <c r="CM287" s="172"/>
      <c r="CN287" s="172"/>
      <c r="CO287" s="172"/>
      <c r="CP287" s="172"/>
      <c r="CQ287" s="172"/>
      <c r="CR287" s="172"/>
      <c r="CS287" s="172"/>
      <c r="CT287" s="172"/>
      <c r="CU287" s="172"/>
      <c r="CV287" s="172"/>
      <c r="CW287" s="172"/>
      <c r="CX287" s="172"/>
      <c r="CY287" s="172"/>
      <c r="CZ287" s="172"/>
      <c r="DA287" s="172"/>
      <c r="DB287" s="172"/>
      <c r="DC287" s="172"/>
      <c r="DD287" s="172"/>
      <c r="DE287" s="172"/>
      <c r="DF287" s="172"/>
      <c r="DG287" s="172"/>
      <c r="DH287" s="172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1"/>
      <c r="IH287" s="61"/>
      <c r="II287" s="61"/>
      <c r="IJ287" s="61"/>
    </row>
    <row r="288" spans="3:244" x14ac:dyDescent="0.25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110"/>
      <c r="U288" s="110"/>
      <c r="V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172"/>
      <c r="CB288" s="172"/>
      <c r="CC288" s="172"/>
      <c r="CD288" s="172"/>
      <c r="CE288" s="172"/>
      <c r="CF288" s="172"/>
      <c r="CG288" s="172"/>
      <c r="CH288" s="172"/>
      <c r="CI288" s="172"/>
      <c r="CJ288" s="172"/>
      <c r="CK288" s="172"/>
      <c r="CL288" s="172"/>
      <c r="CM288" s="172"/>
      <c r="CN288" s="172"/>
      <c r="CO288" s="172"/>
      <c r="CP288" s="172"/>
      <c r="CQ288" s="172"/>
      <c r="CR288" s="172"/>
      <c r="CS288" s="172"/>
      <c r="CT288" s="172"/>
      <c r="CU288" s="172"/>
      <c r="CV288" s="172"/>
      <c r="CW288" s="172"/>
      <c r="CX288" s="172"/>
      <c r="CY288" s="172"/>
      <c r="CZ288" s="172"/>
      <c r="DA288" s="172"/>
      <c r="DB288" s="172"/>
      <c r="DC288" s="172"/>
      <c r="DD288" s="172"/>
      <c r="DE288" s="172"/>
      <c r="DF288" s="172"/>
      <c r="DG288" s="172"/>
      <c r="DH288" s="172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1"/>
      <c r="IH288" s="61"/>
      <c r="II288" s="61"/>
      <c r="IJ288" s="61"/>
    </row>
    <row r="289" spans="3:244" x14ac:dyDescent="0.25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110"/>
      <c r="U289" s="110"/>
      <c r="V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172"/>
      <c r="CB289" s="172"/>
      <c r="CC289" s="172"/>
      <c r="CD289" s="172"/>
      <c r="CE289" s="172"/>
      <c r="CF289" s="172"/>
      <c r="CG289" s="172"/>
      <c r="CH289" s="172"/>
      <c r="CI289" s="172"/>
      <c r="CJ289" s="172"/>
      <c r="CK289" s="172"/>
      <c r="CL289" s="172"/>
      <c r="CM289" s="172"/>
      <c r="CN289" s="172"/>
      <c r="CO289" s="172"/>
      <c r="CP289" s="172"/>
      <c r="CQ289" s="172"/>
      <c r="CR289" s="172"/>
      <c r="CS289" s="172"/>
      <c r="CT289" s="172"/>
      <c r="CU289" s="172"/>
      <c r="CV289" s="172"/>
      <c r="CW289" s="172"/>
      <c r="CX289" s="172"/>
      <c r="CY289" s="172"/>
      <c r="CZ289" s="172"/>
      <c r="DA289" s="172"/>
      <c r="DB289" s="172"/>
      <c r="DC289" s="172"/>
      <c r="DD289" s="172"/>
      <c r="DE289" s="172"/>
      <c r="DF289" s="172"/>
      <c r="DG289" s="172"/>
      <c r="DH289" s="172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1"/>
      <c r="IH289" s="61"/>
      <c r="II289" s="61"/>
      <c r="IJ289" s="61"/>
    </row>
    <row r="290" spans="3:244" x14ac:dyDescent="0.25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110"/>
      <c r="U290" s="110"/>
      <c r="V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172"/>
      <c r="CB290" s="172"/>
      <c r="CC290" s="172"/>
      <c r="CD290" s="172"/>
      <c r="CE290" s="172"/>
      <c r="CF290" s="172"/>
      <c r="CG290" s="172"/>
      <c r="CH290" s="172"/>
      <c r="CI290" s="172"/>
      <c r="CJ290" s="172"/>
      <c r="CK290" s="172"/>
      <c r="CL290" s="172"/>
      <c r="CM290" s="172"/>
      <c r="CN290" s="172"/>
      <c r="CO290" s="172"/>
      <c r="CP290" s="172"/>
      <c r="CQ290" s="172"/>
      <c r="CR290" s="172"/>
      <c r="CS290" s="172"/>
      <c r="CT290" s="172"/>
      <c r="CU290" s="172"/>
      <c r="CV290" s="172"/>
      <c r="CW290" s="172"/>
      <c r="CX290" s="172"/>
      <c r="CY290" s="172"/>
      <c r="CZ290" s="172"/>
      <c r="DA290" s="172"/>
      <c r="DB290" s="172"/>
      <c r="DC290" s="172"/>
      <c r="DD290" s="172"/>
      <c r="DE290" s="172"/>
      <c r="DF290" s="172"/>
      <c r="DG290" s="172"/>
      <c r="DH290" s="172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1"/>
      <c r="IH290" s="61"/>
      <c r="II290" s="61"/>
      <c r="IJ290" s="61"/>
    </row>
    <row r="291" spans="3:244" x14ac:dyDescent="0.25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110"/>
      <c r="U291" s="110"/>
      <c r="V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172"/>
      <c r="CB291" s="172"/>
      <c r="CC291" s="172"/>
      <c r="CD291" s="172"/>
      <c r="CE291" s="172"/>
      <c r="CF291" s="172"/>
      <c r="CG291" s="172"/>
      <c r="CH291" s="172"/>
      <c r="CI291" s="172"/>
      <c r="CJ291" s="172"/>
      <c r="CK291" s="172"/>
      <c r="CL291" s="172"/>
      <c r="CM291" s="172"/>
      <c r="CN291" s="172"/>
      <c r="CO291" s="172"/>
      <c r="CP291" s="172"/>
      <c r="CQ291" s="172"/>
      <c r="CR291" s="172"/>
      <c r="CS291" s="172"/>
      <c r="CT291" s="172"/>
      <c r="CU291" s="172"/>
      <c r="CV291" s="172"/>
      <c r="CW291" s="172"/>
      <c r="CX291" s="172"/>
      <c r="CY291" s="172"/>
      <c r="CZ291" s="172"/>
      <c r="DA291" s="172"/>
      <c r="DB291" s="172"/>
      <c r="DC291" s="172"/>
      <c r="DD291" s="172"/>
      <c r="DE291" s="172"/>
      <c r="DF291" s="172"/>
      <c r="DG291" s="172"/>
      <c r="DH291" s="172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1"/>
      <c r="IH291" s="61"/>
      <c r="II291" s="61"/>
      <c r="IJ291" s="61"/>
    </row>
    <row r="292" spans="3:244" x14ac:dyDescent="0.25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110"/>
      <c r="U292" s="110"/>
      <c r="V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172"/>
      <c r="CB292" s="172"/>
      <c r="CC292" s="172"/>
      <c r="CD292" s="172"/>
      <c r="CE292" s="172"/>
      <c r="CF292" s="172"/>
      <c r="CG292" s="172"/>
      <c r="CH292" s="172"/>
      <c r="CI292" s="172"/>
      <c r="CJ292" s="172"/>
      <c r="CK292" s="172"/>
      <c r="CL292" s="172"/>
      <c r="CM292" s="172"/>
      <c r="CN292" s="172"/>
      <c r="CO292" s="172"/>
      <c r="CP292" s="172"/>
      <c r="CQ292" s="172"/>
      <c r="CR292" s="172"/>
      <c r="CS292" s="172"/>
      <c r="CT292" s="172"/>
      <c r="CU292" s="172"/>
      <c r="CV292" s="172"/>
      <c r="CW292" s="172"/>
      <c r="CX292" s="172"/>
      <c r="CY292" s="172"/>
      <c r="CZ292" s="172"/>
      <c r="DA292" s="172"/>
      <c r="DB292" s="172"/>
      <c r="DC292" s="172"/>
      <c r="DD292" s="172"/>
      <c r="DE292" s="172"/>
      <c r="DF292" s="172"/>
      <c r="DG292" s="172"/>
      <c r="DH292" s="172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1"/>
      <c r="IH292" s="61"/>
      <c r="II292" s="61"/>
      <c r="IJ292" s="61"/>
    </row>
    <row r="293" spans="3:244" x14ac:dyDescent="0.25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110"/>
      <c r="U293" s="110"/>
      <c r="V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172"/>
      <c r="CB293" s="172"/>
      <c r="CC293" s="172"/>
      <c r="CD293" s="172"/>
      <c r="CE293" s="172"/>
      <c r="CF293" s="172"/>
      <c r="CG293" s="172"/>
      <c r="CH293" s="172"/>
      <c r="CI293" s="172"/>
      <c r="CJ293" s="172"/>
      <c r="CK293" s="172"/>
      <c r="CL293" s="172"/>
      <c r="CM293" s="172"/>
      <c r="CN293" s="172"/>
      <c r="CO293" s="172"/>
      <c r="CP293" s="172"/>
      <c r="CQ293" s="172"/>
      <c r="CR293" s="172"/>
      <c r="CS293" s="172"/>
      <c r="CT293" s="172"/>
      <c r="CU293" s="172"/>
      <c r="CV293" s="172"/>
      <c r="CW293" s="172"/>
      <c r="CX293" s="172"/>
      <c r="CY293" s="172"/>
      <c r="CZ293" s="172"/>
      <c r="DA293" s="172"/>
      <c r="DB293" s="172"/>
      <c r="DC293" s="172"/>
      <c r="DD293" s="172"/>
      <c r="DE293" s="172"/>
      <c r="DF293" s="172"/>
      <c r="DG293" s="172"/>
      <c r="DH293" s="172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1"/>
      <c r="IH293" s="61"/>
      <c r="II293" s="61"/>
      <c r="IJ293" s="61"/>
    </row>
    <row r="294" spans="3:244" x14ac:dyDescent="0.25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110"/>
      <c r="U294" s="110"/>
      <c r="V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172"/>
      <c r="CB294" s="172"/>
      <c r="CC294" s="172"/>
      <c r="CD294" s="172"/>
      <c r="CE294" s="172"/>
      <c r="CF294" s="172"/>
      <c r="CG294" s="172"/>
      <c r="CH294" s="172"/>
      <c r="CI294" s="172"/>
      <c r="CJ294" s="172"/>
      <c r="CK294" s="172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172"/>
      <c r="DE294" s="172"/>
      <c r="DF294" s="172"/>
      <c r="DG294" s="172"/>
      <c r="DH294" s="172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1"/>
      <c r="IH294" s="61"/>
      <c r="II294" s="61"/>
      <c r="IJ294" s="61"/>
    </row>
    <row r="295" spans="3:244" x14ac:dyDescent="0.25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110"/>
      <c r="U295" s="110"/>
      <c r="V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172"/>
      <c r="CB295" s="172"/>
      <c r="CC295" s="172"/>
      <c r="CD295" s="172"/>
      <c r="CE295" s="172"/>
      <c r="CF295" s="172"/>
      <c r="CG295" s="172"/>
      <c r="CH295" s="172"/>
      <c r="CI295" s="172"/>
      <c r="CJ295" s="172"/>
      <c r="CK295" s="172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172"/>
      <c r="DE295" s="172"/>
      <c r="DF295" s="172"/>
      <c r="DG295" s="172"/>
      <c r="DH295" s="172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1"/>
      <c r="IH295" s="61"/>
      <c r="II295" s="61"/>
      <c r="IJ295" s="61"/>
    </row>
    <row r="296" spans="3:244" x14ac:dyDescent="0.25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110"/>
      <c r="U296" s="110"/>
      <c r="V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172"/>
      <c r="CB296" s="172"/>
      <c r="CC296" s="172"/>
      <c r="CD296" s="172"/>
      <c r="CE296" s="172"/>
      <c r="CF296" s="172"/>
      <c r="CG296" s="172"/>
      <c r="CH296" s="172"/>
      <c r="CI296" s="172"/>
      <c r="CJ296" s="172"/>
      <c r="CK296" s="172"/>
      <c r="CL296" s="172"/>
      <c r="CM296" s="172"/>
      <c r="CN296" s="172"/>
      <c r="CO296" s="172"/>
      <c r="CP296" s="172"/>
      <c r="CQ296" s="172"/>
      <c r="CR296" s="172"/>
      <c r="CS296" s="172"/>
      <c r="CT296" s="172"/>
      <c r="CU296" s="172"/>
      <c r="CV296" s="172"/>
      <c r="CW296" s="172"/>
      <c r="CX296" s="172"/>
      <c r="CY296" s="172"/>
      <c r="CZ296" s="172"/>
      <c r="DA296" s="172"/>
      <c r="DB296" s="172"/>
      <c r="DC296" s="172"/>
      <c r="DD296" s="172"/>
      <c r="DE296" s="172"/>
      <c r="DF296" s="172"/>
      <c r="DG296" s="172"/>
      <c r="DH296" s="172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1"/>
      <c r="IH296" s="61"/>
      <c r="II296" s="61"/>
      <c r="IJ296" s="61"/>
    </row>
    <row r="297" spans="3:244" x14ac:dyDescent="0.25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110"/>
      <c r="U297" s="110"/>
      <c r="V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172"/>
      <c r="CB297" s="172"/>
      <c r="CC297" s="172"/>
      <c r="CD297" s="172"/>
      <c r="CE297" s="172"/>
      <c r="CF297" s="172"/>
      <c r="CG297" s="172"/>
      <c r="CH297" s="172"/>
      <c r="CI297" s="172"/>
      <c r="CJ297" s="172"/>
      <c r="CK297" s="172"/>
      <c r="CL297" s="172"/>
      <c r="CM297" s="172"/>
      <c r="CN297" s="172"/>
      <c r="CO297" s="172"/>
      <c r="CP297" s="172"/>
      <c r="CQ297" s="172"/>
      <c r="CR297" s="172"/>
      <c r="CS297" s="172"/>
      <c r="CT297" s="172"/>
      <c r="CU297" s="172"/>
      <c r="CV297" s="172"/>
      <c r="CW297" s="172"/>
      <c r="CX297" s="172"/>
      <c r="CY297" s="172"/>
      <c r="CZ297" s="172"/>
      <c r="DA297" s="172"/>
      <c r="DB297" s="172"/>
      <c r="DC297" s="172"/>
      <c r="DD297" s="172"/>
      <c r="DE297" s="172"/>
      <c r="DF297" s="172"/>
      <c r="DG297" s="172"/>
      <c r="DH297" s="172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1"/>
      <c r="IH297" s="61"/>
      <c r="II297" s="61"/>
      <c r="IJ297" s="61"/>
    </row>
    <row r="298" spans="3:244" x14ac:dyDescent="0.25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110"/>
      <c r="U298" s="110"/>
      <c r="V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172"/>
      <c r="CB298" s="172"/>
      <c r="CC298" s="172"/>
      <c r="CD298" s="172"/>
      <c r="CE298" s="172"/>
      <c r="CF298" s="172"/>
      <c r="CG298" s="172"/>
      <c r="CH298" s="172"/>
      <c r="CI298" s="172"/>
      <c r="CJ298" s="172"/>
      <c r="CK298" s="172"/>
      <c r="CL298" s="172"/>
      <c r="CM298" s="172"/>
      <c r="CN298" s="172"/>
      <c r="CO298" s="172"/>
      <c r="CP298" s="172"/>
      <c r="CQ298" s="172"/>
      <c r="CR298" s="172"/>
      <c r="CS298" s="172"/>
      <c r="CT298" s="172"/>
      <c r="CU298" s="172"/>
      <c r="CV298" s="172"/>
      <c r="CW298" s="172"/>
      <c r="CX298" s="172"/>
      <c r="CY298" s="172"/>
      <c r="CZ298" s="172"/>
      <c r="DA298" s="172"/>
      <c r="DB298" s="172"/>
      <c r="DC298" s="172"/>
      <c r="DD298" s="172"/>
      <c r="DE298" s="172"/>
      <c r="DF298" s="172"/>
      <c r="DG298" s="172"/>
      <c r="DH298" s="172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1"/>
      <c r="IH298" s="61"/>
      <c r="II298" s="61"/>
      <c r="IJ298" s="61"/>
    </row>
    <row r="299" spans="3:244" x14ac:dyDescent="0.25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110"/>
      <c r="U299" s="110"/>
      <c r="V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172"/>
      <c r="CB299" s="172"/>
      <c r="CC299" s="172"/>
      <c r="CD299" s="172"/>
      <c r="CE299" s="172"/>
      <c r="CF299" s="172"/>
      <c r="CG299" s="172"/>
      <c r="CH299" s="172"/>
      <c r="CI299" s="172"/>
      <c r="CJ299" s="172"/>
      <c r="CK299" s="172"/>
      <c r="CL299" s="172"/>
      <c r="CM299" s="172"/>
      <c r="CN299" s="172"/>
      <c r="CO299" s="172"/>
      <c r="CP299" s="172"/>
      <c r="CQ299" s="172"/>
      <c r="CR299" s="172"/>
      <c r="CS299" s="172"/>
      <c r="CT299" s="172"/>
      <c r="CU299" s="172"/>
      <c r="CV299" s="172"/>
      <c r="CW299" s="172"/>
      <c r="CX299" s="172"/>
      <c r="CY299" s="172"/>
      <c r="CZ299" s="172"/>
      <c r="DA299" s="172"/>
      <c r="DB299" s="172"/>
      <c r="DC299" s="172"/>
      <c r="DD299" s="172"/>
      <c r="DE299" s="172"/>
      <c r="DF299" s="172"/>
      <c r="DG299" s="172"/>
      <c r="DH299" s="172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1"/>
      <c r="IH299" s="61"/>
      <c r="II299" s="61"/>
      <c r="IJ299" s="61"/>
    </row>
    <row r="300" spans="3:244" x14ac:dyDescent="0.25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110"/>
      <c r="U300" s="110"/>
      <c r="V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172"/>
      <c r="CB300" s="172"/>
      <c r="CC300" s="172"/>
      <c r="CD300" s="172"/>
      <c r="CE300" s="172"/>
      <c r="CF300" s="172"/>
      <c r="CG300" s="172"/>
      <c r="CH300" s="172"/>
      <c r="CI300" s="172"/>
      <c r="CJ300" s="172"/>
      <c r="CK300" s="172"/>
      <c r="CL300" s="172"/>
      <c r="CM300" s="172"/>
      <c r="CN300" s="172"/>
      <c r="CO300" s="172"/>
      <c r="CP300" s="172"/>
      <c r="CQ300" s="172"/>
      <c r="CR300" s="172"/>
      <c r="CS300" s="172"/>
      <c r="CT300" s="172"/>
      <c r="CU300" s="172"/>
      <c r="CV300" s="172"/>
      <c r="CW300" s="172"/>
      <c r="CX300" s="172"/>
      <c r="CY300" s="172"/>
      <c r="CZ300" s="172"/>
      <c r="DA300" s="172"/>
      <c r="DB300" s="172"/>
      <c r="DC300" s="172"/>
      <c r="DD300" s="172"/>
      <c r="DE300" s="172"/>
      <c r="DF300" s="172"/>
      <c r="DG300" s="172"/>
      <c r="DH300" s="172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1"/>
      <c r="IH300" s="61"/>
      <c r="II300" s="61"/>
      <c r="IJ300" s="61"/>
    </row>
    <row r="301" spans="3:244" x14ac:dyDescent="0.25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110"/>
      <c r="U301" s="110"/>
      <c r="V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1"/>
      <c r="IH301" s="61"/>
      <c r="II301" s="61"/>
      <c r="IJ301" s="61"/>
    </row>
    <row r="302" spans="3:244" x14ac:dyDescent="0.25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110"/>
      <c r="U302" s="110"/>
      <c r="V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172"/>
      <c r="CB302" s="172"/>
      <c r="CC302" s="172"/>
      <c r="CD302" s="172"/>
      <c r="CE302" s="172"/>
      <c r="CF302" s="172"/>
      <c r="CG302" s="172"/>
      <c r="CH302" s="172"/>
      <c r="CI302" s="172"/>
      <c r="CJ302" s="172"/>
      <c r="CK302" s="172"/>
      <c r="CL302" s="172"/>
      <c r="CM302" s="172"/>
      <c r="CN302" s="172"/>
      <c r="CO302" s="172"/>
      <c r="CP302" s="172"/>
      <c r="CQ302" s="172"/>
      <c r="CR302" s="172"/>
      <c r="CS302" s="172"/>
      <c r="CT302" s="172"/>
      <c r="CU302" s="172"/>
      <c r="CV302" s="172"/>
      <c r="CW302" s="172"/>
      <c r="CX302" s="172"/>
      <c r="CY302" s="172"/>
      <c r="CZ302" s="172"/>
      <c r="DA302" s="172"/>
      <c r="DB302" s="172"/>
      <c r="DC302" s="172"/>
      <c r="DD302" s="172"/>
      <c r="DE302" s="172"/>
      <c r="DF302" s="172"/>
      <c r="DG302" s="172"/>
      <c r="DH302" s="172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1"/>
      <c r="IH302" s="61"/>
      <c r="II302" s="61"/>
      <c r="IJ302" s="61"/>
    </row>
    <row r="303" spans="3:244" x14ac:dyDescent="0.25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110"/>
      <c r="U303" s="110"/>
      <c r="V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1"/>
      <c r="IH303" s="61"/>
      <c r="II303" s="61"/>
      <c r="IJ303" s="61"/>
    </row>
    <row r="304" spans="3:244" x14ac:dyDescent="0.25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110"/>
      <c r="U304" s="110"/>
      <c r="V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1"/>
      <c r="IH304" s="61"/>
      <c r="II304" s="61"/>
      <c r="IJ304" s="61"/>
    </row>
    <row r="305" spans="3:244" x14ac:dyDescent="0.25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110"/>
      <c r="U305" s="110"/>
      <c r="V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172"/>
      <c r="CB305" s="172"/>
      <c r="CC305" s="172"/>
      <c r="CD305" s="172"/>
      <c r="CE305" s="172"/>
      <c r="CF305" s="172"/>
      <c r="CG305" s="172"/>
      <c r="CH305" s="172"/>
      <c r="CI305" s="172"/>
      <c r="CJ305" s="172"/>
      <c r="CK305" s="172"/>
      <c r="CL305" s="172"/>
      <c r="CM305" s="172"/>
      <c r="CN305" s="172"/>
      <c r="CO305" s="172"/>
      <c r="CP305" s="172"/>
      <c r="CQ305" s="172"/>
      <c r="CR305" s="172"/>
      <c r="CS305" s="172"/>
      <c r="CT305" s="172"/>
      <c r="CU305" s="172"/>
      <c r="CV305" s="172"/>
      <c r="CW305" s="172"/>
      <c r="CX305" s="172"/>
      <c r="CY305" s="172"/>
      <c r="CZ305" s="172"/>
      <c r="DA305" s="172"/>
      <c r="DB305" s="172"/>
      <c r="DC305" s="172"/>
      <c r="DD305" s="172"/>
      <c r="DE305" s="172"/>
      <c r="DF305" s="172"/>
      <c r="DG305" s="172"/>
      <c r="DH305" s="172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1"/>
      <c r="IH305" s="61"/>
      <c r="II305" s="61"/>
      <c r="IJ305" s="61"/>
    </row>
    <row r="306" spans="3:244" x14ac:dyDescent="0.25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110"/>
      <c r="U306" s="110"/>
      <c r="V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172"/>
      <c r="CB306" s="172"/>
      <c r="CC306" s="172"/>
      <c r="CD306" s="172"/>
      <c r="CE306" s="172"/>
      <c r="CF306" s="172"/>
      <c r="CG306" s="172"/>
      <c r="CH306" s="172"/>
      <c r="CI306" s="172"/>
      <c r="CJ306" s="172"/>
      <c r="CK306" s="172"/>
      <c r="CL306" s="172"/>
      <c r="CM306" s="172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DD306" s="172"/>
      <c r="DE306" s="172"/>
      <c r="DF306" s="172"/>
      <c r="DG306" s="172"/>
      <c r="DH306" s="172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1"/>
      <c r="IH306" s="61"/>
      <c r="II306" s="61"/>
      <c r="IJ306" s="61"/>
    </row>
    <row r="307" spans="3:244" x14ac:dyDescent="0.25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110"/>
      <c r="U307" s="110"/>
      <c r="V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172"/>
      <c r="CB307" s="172"/>
      <c r="CC307" s="172"/>
      <c r="CD307" s="172"/>
      <c r="CE307" s="172"/>
      <c r="CF307" s="172"/>
      <c r="CG307" s="172"/>
      <c r="CH307" s="172"/>
      <c r="CI307" s="172"/>
      <c r="CJ307" s="172"/>
      <c r="CK307" s="172"/>
      <c r="CL307" s="172"/>
      <c r="CM307" s="172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DD307" s="172"/>
      <c r="DE307" s="172"/>
      <c r="DF307" s="172"/>
      <c r="DG307" s="172"/>
      <c r="DH307" s="172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1"/>
      <c r="IH307" s="61"/>
      <c r="II307" s="61"/>
      <c r="IJ307" s="61"/>
    </row>
    <row r="308" spans="3:244" x14ac:dyDescent="0.25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110"/>
      <c r="U308" s="110"/>
      <c r="V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172"/>
      <c r="CB308" s="172"/>
      <c r="CC308" s="172"/>
      <c r="CD308" s="172"/>
      <c r="CE308" s="172"/>
      <c r="CF308" s="172"/>
      <c r="CG308" s="172"/>
      <c r="CH308" s="172"/>
      <c r="CI308" s="172"/>
      <c r="CJ308" s="172"/>
      <c r="CK308" s="172"/>
      <c r="CL308" s="172"/>
      <c r="CM308" s="172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DD308" s="172"/>
      <c r="DE308" s="172"/>
      <c r="DF308" s="172"/>
      <c r="DG308" s="172"/>
      <c r="DH308" s="172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1"/>
      <c r="IH308" s="61"/>
      <c r="II308" s="61"/>
      <c r="IJ308" s="61"/>
    </row>
    <row r="309" spans="3:244" x14ac:dyDescent="0.25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110"/>
      <c r="U309" s="110"/>
      <c r="V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172"/>
      <c r="CB309" s="172"/>
      <c r="CC309" s="172"/>
      <c r="CD309" s="172"/>
      <c r="CE309" s="172"/>
      <c r="CF309" s="172"/>
      <c r="CG309" s="172"/>
      <c r="CH309" s="172"/>
      <c r="CI309" s="172"/>
      <c r="CJ309" s="172"/>
      <c r="CK309" s="172"/>
      <c r="CL309" s="172"/>
      <c r="CM309" s="172"/>
      <c r="CN309" s="172"/>
      <c r="CO309" s="172"/>
      <c r="CP309" s="172"/>
      <c r="CQ309" s="172"/>
      <c r="CR309" s="172"/>
      <c r="CS309" s="172"/>
      <c r="CT309" s="172"/>
      <c r="CU309" s="172"/>
      <c r="CV309" s="172"/>
      <c r="CW309" s="172"/>
      <c r="CX309" s="172"/>
      <c r="CY309" s="172"/>
      <c r="CZ309" s="172"/>
      <c r="DA309" s="172"/>
      <c r="DB309" s="172"/>
      <c r="DC309" s="172"/>
      <c r="DD309" s="172"/>
      <c r="DE309" s="172"/>
      <c r="DF309" s="172"/>
      <c r="DG309" s="172"/>
      <c r="DH309" s="172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1"/>
      <c r="IH309" s="61"/>
      <c r="II309" s="61"/>
      <c r="IJ309" s="61"/>
    </row>
    <row r="310" spans="3:244" x14ac:dyDescent="0.25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110"/>
      <c r="U310" s="110"/>
      <c r="V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172"/>
      <c r="CB310" s="172"/>
      <c r="CC310" s="172"/>
      <c r="CD310" s="172"/>
      <c r="CE310" s="172"/>
      <c r="CF310" s="172"/>
      <c r="CG310" s="172"/>
      <c r="CH310" s="172"/>
      <c r="CI310" s="172"/>
      <c r="CJ310" s="172"/>
      <c r="CK310" s="172"/>
      <c r="CL310" s="172"/>
      <c r="CM310" s="172"/>
      <c r="CN310" s="172"/>
      <c r="CO310" s="172"/>
      <c r="CP310" s="172"/>
      <c r="CQ310" s="172"/>
      <c r="CR310" s="172"/>
      <c r="CS310" s="172"/>
      <c r="CT310" s="172"/>
      <c r="CU310" s="172"/>
      <c r="CV310" s="172"/>
      <c r="CW310" s="172"/>
      <c r="CX310" s="172"/>
      <c r="CY310" s="172"/>
      <c r="CZ310" s="172"/>
      <c r="DA310" s="172"/>
      <c r="DB310" s="172"/>
      <c r="DC310" s="172"/>
      <c r="DD310" s="172"/>
      <c r="DE310" s="172"/>
      <c r="DF310" s="172"/>
      <c r="DG310" s="172"/>
      <c r="DH310" s="172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1"/>
      <c r="IH310" s="61"/>
      <c r="II310" s="61"/>
      <c r="IJ310" s="61"/>
    </row>
    <row r="311" spans="3:244" x14ac:dyDescent="0.25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110"/>
      <c r="U311" s="110"/>
      <c r="V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172"/>
      <c r="CB311" s="172"/>
      <c r="CC311" s="172"/>
      <c r="CD311" s="172"/>
      <c r="CE311" s="172"/>
      <c r="CF311" s="172"/>
      <c r="CG311" s="172"/>
      <c r="CH311" s="172"/>
      <c r="CI311" s="172"/>
      <c r="CJ311" s="172"/>
      <c r="CK311" s="172"/>
      <c r="CL311" s="172"/>
      <c r="CM311" s="172"/>
      <c r="CN311" s="172"/>
      <c r="CO311" s="172"/>
      <c r="CP311" s="172"/>
      <c r="CQ311" s="172"/>
      <c r="CR311" s="172"/>
      <c r="CS311" s="172"/>
      <c r="CT311" s="172"/>
      <c r="CU311" s="172"/>
      <c r="CV311" s="172"/>
      <c r="CW311" s="172"/>
      <c r="CX311" s="172"/>
      <c r="CY311" s="172"/>
      <c r="CZ311" s="172"/>
      <c r="DA311" s="172"/>
      <c r="DB311" s="172"/>
      <c r="DC311" s="172"/>
      <c r="DD311" s="172"/>
      <c r="DE311" s="172"/>
      <c r="DF311" s="172"/>
      <c r="DG311" s="172"/>
      <c r="DH311" s="172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1"/>
      <c r="IH311" s="61"/>
      <c r="II311" s="61"/>
      <c r="IJ311" s="61"/>
    </row>
    <row r="312" spans="3:244" x14ac:dyDescent="0.25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110"/>
      <c r="U312" s="110"/>
      <c r="V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172"/>
      <c r="CB312" s="172"/>
      <c r="CC312" s="172"/>
      <c r="CD312" s="172"/>
      <c r="CE312" s="172"/>
      <c r="CF312" s="172"/>
      <c r="CG312" s="172"/>
      <c r="CH312" s="172"/>
      <c r="CI312" s="172"/>
      <c r="CJ312" s="172"/>
      <c r="CK312" s="172"/>
      <c r="CL312" s="172"/>
      <c r="CM312" s="172"/>
      <c r="CN312" s="172"/>
      <c r="CO312" s="172"/>
      <c r="CP312" s="172"/>
      <c r="CQ312" s="172"/>
      <c r="CR312" s="172"/>
      <c r="CS312" s="172"/>
      <c r="CT312" s="172"/>
      <c r="CU312" s="172"/>
      <c r="CV312" s="172"/>
      <c r="CW312" s="172"/>
      <c r="CX312" s="172"/>
      <c r="CY312" s="172"/>
      <c r="CZ312" s="172"/>
      <c r="DA312" s="172"/>
      <c r="DB312" s="172"/>
      <c r="DC312" s="172"/>
      <c r="DD312" s="172"/>
      <c r="DE312" s="172"/>
      <c r="DF312" s="172"/>
      <c r="DG312" s="172"/>
      <c r="DH312" s="172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1"/>
      <c r="IH312" s="61"/>
      <c r="II312" s="61"/>
      <c r="IJ312" s="61"/>
    </row>
    <row r="313" spans="3:244" x14ac:dyDescent="0.25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110"/>
      <c r="U313" s="110"/>
      <c r="V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172"/>
      <c r="CB313" s="172"/>
      <c r="CC313" s="172"/>
      <c r="CD313" s="172"/>
      <c r="CE313" s="172"/>
      <c r="CF313" s="172"/>
      <c r="CG313" s="172"/>
      <c r="CH313" s="172"/>
      <c r="CI313" s="172"/>
      <c r="CJ313" s="172"/>
      <c r="CK313" s="172"/>
      <c r="CL313" s="172"/>
      <c r="CM313" s="172"/>
      <c r="CN313" s="172"/>
      <c r="CO313" s="172"/>
      <c r="CP313" s="172"/>
      <c r="CQ313" s="172"/>
      <c r="CR313" s="172"/>
      <c r="CS313" s="172"/>
      <c r="CT313" s="172"/>
      <c r="CU313" s="172"/>
      <c r="CV313" s="172"/>
      <c r="CW313" s="172"/>
      <c r="CX313" s="172"/>
      <c r="CY313" s="172"/>
      <c r="CZ313" s="172"/>
      <c r="DA313" s="172"/>
      <c r="DB313" s="172"/>
      <c r="DC313" s="172"/>
      <c r="DD313" s="172"/>
      <c r="DE313" s="172"/>
      <c r="DF313" s="172"/>
      <c r="DG313" s="172"/>
      <c r="DH313" s="172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1"/>
      <c r="IH313" s="61"/>
      <c r="II313" s="61"/>
      <c r="IJ313" s="61"/>
    </row>
    <row r="314" spans="3:244" x14ac:dyDescent="0.25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110"/>
      <c r="U314" s="110"/>
      <c r="V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172"/>
      <c r="CB314" s="172"/>
      <c r="CC314" s="172"/>
      <c r="CD314" s="172"/>
      <c r="CE314" s="172"/>
      <c r="CF314" s="172"/>
      <c r="CG314" s="172"/>
      <c r="CH314" s="172"/>
      <c r="CI314" s="172"/>
      <c r="CJ314" s="172"/>
      <c r="CK314" s="172"/>
      <c r="CL314" s="172"/>
      <c r="CM314" s="172"/>
      <c r="CN314" s="172"/>
      <c r="CO314" s="172"/>
      <c r="CP314" s="172"/>
      <c r="CQ314" s="172"/>
      <c r="CR314" s="172"/>
      <c r="CS314" s="172"/>
      <c r="CT314" s="172"/>
      <c r="CU314" s="172"/>
      <c r="CV314" s="172"/>
      <c r="CW314" s="172"/>
      <c r="CX314" s="172"/>
      <c r="CY314" s="172"/>
      <c r="CZ314" s="172"/>
      <c r="DA314" s="172"/>
      <c r="DB314" s="172"/>
      <c r="DC314" s="172"/>
      <c r="DD314" s="172"/>
      <c r="DE314" s="172"/>
      <c r="DF314" s="172"/>
      <c r="DG314" s="172"/>
      <c r="DH314" s="172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1"/>
      <c r="IH314" s="61"/>
      <c r="II314" s="61"/>
      <c r="IJ314" s="61"/>
    </row>
    <row r="315" spans="3:244" x14ac:dyDescent="0.25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110"/>
      <c r="U315" s="110"/>
      <c r="V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172"/>
      <c r="CB315" s="172"/>
      <c r="CC315" s="172"/>
      <c r="CD315" s="172"/>
      <c r="CE315" s="172"/>
      <c r="CF315" s="172"/>
      <c r="CG315" s="172"/>
      <c r="CH315" s="172"/>
      <c r="CI315" s="172"/>
      <c r="CJ315" s="172"/>
      <c r="CK315" s="172"/>
      <c r="CL315" s="172"/>
      <c r="CM315" s="172"/>
      <c r="CN315" s="172"/>
      <c r="CO315" s="172"/>
      <c r="CP315" s="172"/>
      <c r="CQ315" s="172"/>
      <c r="CR315" s="172"/>
      <c r="CS315" s="172"/>
      <c r="CT315" s="172"/>
      <c r="CU315" s="172"/>
      <c r="CV315" s="172"/>
      <c r="CW315" s="172"/>
      <c r="CX315" s="172"/>
      <c r="CY315" s="172"/>
      <c r="CZ315" s="172"/>
      <c r="DA315" s="172"/>
      <c r="DB315" s="172"/>
      <c r="DC315" s="172"/>
      <c r="DD315" s="172"/>
      <c r="DE315" s="172"/>
      <c r="DF315" s="172"/>
      <c r="DG315" s="172"/>
      <c r="DH315" s="172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1"/>
      <c r="IH315" s="61"/>
      <c r="II315" s="61"/>
      <c r="IJ315" s="61"/>
    </row>
    <row r="316" spans="3:244" x14ac:dyDescent="0.25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110"/>
      <c r="U316" s="110"/>
      <c r="V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172"/>
      <c r="CB316" s="172"/>
      <c r="CC316" s="172"/>
      <c r="CD316" s="172"/>
      <c r="CE316" s="172"/>
      <c r="CF316" s="172"/>
      <c r="CG316" s="172"/>
      <c r="CH316" s="172"/>
      <c r="CI316" s="172"/>
      <c r="CJ316" s="172"/>
      <c r="CK316" s="172"/>
      <c r="CL316" s="172"/>
      <c r="CM316" s="172"/>
      <c r="CN316" s="172"/>
      <c r="CO316" s="172"/>
      <c r="CP316" s="172"/>
      <c r="CQ316" s="172"/>
      <c r="CR316" s="172"/>
      <c r="CS316" s="172"/>
      <c r="CT316" s="172"/>
      <c r="CU316" s="172"/>
      <c r="CV316" s="172"/>
      <c r="CW316" s="172"/>
      <c r="CX316" s="172"/>
      <c r="CY316" s="172"/>
      <c r="CZ316" s="172"/>
      <c r="DA316" s="172"/>
      <c r="DB316" s="172"/>
      <c r="DC316" s="172"/>
      <c r="DD316" s="172"/>
      <c r="DE316" s="172"/>
      <c r="DF316" s="172"/>
      <c r="DG316" s="172"/>
      <c r="DH316" s="172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1"/>
      <c r="IH316" s="61"/>
      <c r="II316" s="61"/>
      <c r="IJ316" s="61"/>
    </row>
    <row r="317" spans="3:244" x14ac:dyDescent="0.25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110"/>
      <c r="U317" s="110"/>
      <c r="V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172"/>
      <c r="CB317" s="172"/>
      <c r="CC317" s="172"/>
      <c r="CD317" s="172"/>
      <c r="CE317" s="172"/>
      <c r="CF317" s="172"/>
      <c r="CG317" s="172"/>
      <c r="CH317" s="172"/>
      <c r="CI317" s="172"/>
      <c r="CJ317" s="172"/>
      <c r="CK317" s="172"/>
      <c r="CL317" s="172"/>
      <c r="CM317" s="172"/>
      <c r="CN317" s="172"/>
      <c r="CO317" s="172"/>
      <c r="CP317" s="172"/>
      <c r="CQ317" s="172"/>
      <c r="CR317" s="172"/>
      <c r="CS317" s="172"/>
      <c r="CT317" s="172"/>
      <c r="CU317" s="172"/>
      <c r="CV317" s="172"/>
      <c r="CW317" s="172"/>
      <c r="CX317" s="172"/>
      <c r="CY317" s="172"/>
      <c r="CZ317" s="172"/>
      <c r="DA317" s="172"/>
      <c r="DB317" s="172"/>
      <c r="DC317" s="172"/>
      <c r="DD317" s="172"/>
      <c r="DE317" s="172"/>
      <c r="DF317" s="172"/>
      <c r="DG317" s="172"/>
      <c r="DH317" s="172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1"/>
      <c r="IH317" s="61"/>
      <c r="II317" s="61"/>
      <c r="IJ317" s="61"/>
    </row>
    <row r="318" spans="3:244" x14ac:dyDescent="0.25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110"/>
      <c r="U318" s="110"/>
      <c r="V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172"/>
      <c r="CB318" s="172"/>
      <c r="CC318" s="172"/>
      <c r="CD318" s="172"/>
      <c r="CE318" s="172"/>
      <c r="CF318" s="172"/>
      <c r="CG318" s="172"/>
      <c r="CH318" s="172"/>
      <c r="CI318" s="172"/>
      <c r="CJ318" s="172"/>
      <c r="CK318" s="172"/>
      <c r="CL318" s="172"/>
      <c r="CM318" s="172"/>
      <c r="CN318" s="172"/>
      <c r="CO318" s="172"/>
      <c r="CP318" s="172"/>
      <c r="CQ318" s="172"/>
      <c r="CR318" s="172"/>
      <c r="CS318" s="172"/>
      <c r="CT318" s="172"/>
      <c r="CU318" s="172"/>
      <c r="CV318" s="172"/>
      <c r="CW318" s="172"/>
      <c r="CX318" s="172"/>
      <c r="CY318" s="172"/>
      <c r="CZ318" s="172"/>
      <c r="DA318" s="172"/>
      <c r="DB318" s="172"/>
      <c r="DC318" s="172"/>
      <c r="DD318" s="172"/>
      <c r="DE318" s="172"/>
      <c r="DF318" s="172"/>
      <c r="DG318" s="172"/>
      <c r="DH318" s="172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1"/>
      <c r="IH318" s="61"/>
      <c r="II318" s="61"/>
      <c r="IJ318" s="61"/>
    </row>
    <row r="319" spans="3:244" x14ac:dyDescent="0.25"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110"/>
      <c r="U319" s="110"/>
      <c r="V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172"/>
      <c r="CB319" s="172"/>
      <c r="CC319" s="172"/>
      <c r="CD319" s="172"/>
      <c r="CE319" s="172"/>
      <c r="CF319" s="172"/>
      <c r="CG319" s="172"/>
      <c r="CH319" s="172"/>
      <c r="CI319" s="172"/>
      <c r="CJ319" s="172"/>
      <c r="CK319" s="172"/>
      <c r="CL319" s="172"/>
      <c r="CM319" s="172"/>
      <c r="CN319" s="172"/>
      <c r="CO319" s="172"/>
      <c r="CP319" s="172"/>
      <c r="CQ319" s="172"/>
      <c r="CR319" s="172"/>
      <c r="CS319" s="172"/>
      <c r="CT319" s="172"/>
      <c r="CU319" s="172"/>
      <c r="CV319" s="172"/>
      <c r="CW319" s="172"/>
      <c r="CX319" s="172"/>
      <c r="CY319" s="172"/>
      <c r="CZ319" s="172"/>
      <c r="DA319" s="172"/>
      <c r="DB319" s="172"/>
      <c r="DC319" s="172"/>
      <c r="DD319" s="172"/>
      <c r="DE319" s="172"/>
      <c r="DF319" s="172"/>
      <c r="DG319" s="172"/>
      <c r="DH319" s="172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1"/>
      <c r="IH319" s="61"/>
      <c r="II319" s="61"/>
      <c r="IJ319" s="61"/>
    </row>
    <row r="320" spans="3:244" x14ac:dyDescent="0.25"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110"/>
      <c r="U320" s="110"/>
      <c r="V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172"/>
      <c r="CB320" s="172"/>
      <c r="CC320" s="172"/>
      <c r="CD320" s="172"/>
      <c r="CE320" s="172"/>
      <c r="CF320" s="172"/>
      <c r="CG320" s="172"/>
      <c r="CH320" s="172"/>
      <c r="CI320" s="172"/>
      <c r="CJ320" s="172"/>
      <c r="CK320" s="172"/>
      <c r="CL320" s="172"/>
      <c r="CM320" s="172"/>
      <c r="CN320" s="172"/>
      <c r="CO320" s="172"/>
      <c r="CP320" s="172"/>
      <c r="CQ320" s="172"/>
      <c r="CR320" s="172"/>
      <c r="CS320" s="172"/>
      <c r="CT320" s="172"/>
      <c r="CU320" s="172"/>
      <c r="CV320" s="172"/>
      <c r="CW320" s="172"/>
      <c r="CX320" s="172"/>
      <c r="CY320" s="172"/>
      <c r="CZ320" s="172"/>
      <c r="DA320" s="172"/>
      <c r="DB320" s="172"/>
      <c r="DC320" s="172"/>
      <c r="DD320" s="172"/>
      <c r="DE320" s="172"/>
      <c r="DF320" s="172"/>
      <c r="DG320" s="172"/>
      <c r="DH320" s="172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1"/>
      <c r="IH320" s="61"/>
      <c r="II320" s="61"/>
      <c r="IJ320" s="61"/>
    </row>
    <row r="321" spans="3:244" x14ac:dyDescent="0.25"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110"/>
      <c r="U321" s="110"/>
      <c r="V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172"/>
      <c r="CB321" s="172"/>
      <c r="CC321" s="172"/>
      <c r="CD321" s="172"/>
      <c r="CE321" s="172"/>
      <c r="CF321" s="172"/>
      <c r="CG321" s="172"/>
      <c r="CH321" s="172"/>
      <c r="CI321" s="172"/>
      <c r="CJ321" s="172"/>
      <c r="CK321" s="172"/>
      <c r="CL321" s="172"/>
      <c r="CM321" s="172"/>
      <c r="CN321" s="172"/>
      <c r="CO321" s="172"/>
      <c r="CP321" s="172"/>
      <c r="CQ321" s="172"/>
      <c r="CR321" s="172"/>
      <c r="CS321" s="172"/>
      <c r="CT321" s="172"/>
      <c r="CU321" s="172"/>
      <c r="CV321" s="172"/>
      <c r="CW321" s="172"/>
      <c r="CX321" s="172"/>
      <c r="CY321" s="172"/>
      <c r="CZ321" s="172"/>
      <c r="DA321" s="172"/>
      <c r="DB321" s="172"/>
      <c r="DC321" s="172"/>
      <c r="DD321" s="172"/>
      <c r="DE321" s="172"/>
      <c r="DF321" s="172"/>
      <c r="DG321" s="172"/>
      <c r="DH321" s="172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1"/>
      <c r="IH321" s="61"/>
      <c r="II321" s="61"/>
      <c r="IJ321" s="61"/>
    </row>
    <row r="322" spans="3:244" x14ac:dyDescent="0.25"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110"/>
      <c r="U322" s="110"/>
      <c r="V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172"/>
      <c r="CB322" s="172"/>
      <c r="CC322" s="172"/>
      <c r="CD322" s="172"/>
      <c r="CE322" s="172"/>
      <c r="CF322" s="172"/>
      <c r="CG322" s="172"/>
      <c r="CH322" s="172"/>
      <c r="CI322" s="172"/>
      <c r="CJ322" s="172"/>
      <c r="CK322" s="172"/>
      <c r="CL322" s="172"/>
      <c r="CM322" s="172"/>
      <c r="CN322" s="172"/>
      <c r="CO322" s="172"/>
      <c r="CP322" s="172"/>
      <c r="CQ322" s="172"/>
      <c r="CR322" s="172"/>
      <c r="CS322" s="172"/>
      <c r="CT322" s="172"/>
      <c r="CU322" s="172"/>
      <c r="CV322" s="172"/>
      <c r="CW322" s="172"/>
      <c r="CX322" s="172"/>
      <c r="CY322" s="172"/>
      <c r="CZ322" s="172"/>
      <c r="DA322" s="172"/>
      <c r="DB322" s="172"/>
      <c r="DC322" s="172"/>
      <c r="DD322" s="172"/>
      <c r="DE322" s="172"/>
      <c r="DF322" s="172"/>
      <c r="DG322" s="172"/>
      <c r="DH322" s="172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1"/>
      <c r="IH322" s="61"/>
      <c r="II322" s="61"/>
      <c r="IJ322" s="61"/>
    </row>
    <row r="323" spans="3:244" x14ac:dyDescent="0.25"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110"/>
      <c r="U323" s="110"/>
      <c r="V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172"/>
      <c r="CB323" s="172"/>
      <c r="CC323" s="172"/>
      <c r="CD323" s="172"/>
      <c r="CE323" s="172"/>
      <c r="CF323" s="172"/>
      <c r="CG323" s="172"/>
      <c r="CH323" s="172"/>
      <c r="CI323" s="172"/>
      <c r="CJ323" s="172"/>
      <c r="CK323" s="172"/>
      <c r="CL323" s="172"/>
      <c r="CM323" s="172"/>
      <c r="CN323" s="172"/>
      <c r="CO323" s="172"/>
      <c r="CP323" s="172"/>
      <c r="CQ323" s="172"/>
      <c r="CR323" s="172"/>
      <c r="CS323" s="172"/>
      <c r="CT323" s="172"/>
      <c r="CU323" s="172"/>
      <c r="CV323" s="172"/>
      <c r="CW323" s="172"/>
      <c r="CX323" s="172"/>
      <c r="CY323" s="172"/>
      <c r="CZ323" s="172"/>
      <c r="DA323" s="172"/>
      <c r="DB323" s="172"/>
      <c r="DC323" s="172"/>
      <c r="DD323" s="172"/>
      <c r="DE323" s="172"/>
      <c r="DF323" s="172"/>
      <c r="DG323" s="172"/>
      <c r="DH323" s="172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1"/>
      <c r="IH323" s="61"/>
      <c r="II323" s="61"/>
      <c r="IJ323" s="61"/>
    </row>
    <row r="324" spans="3:244" x14ac:dyDescent="0.25"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110"/>
      <c r="U324" s="110"/>
      <c r="V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  <c r="CM324" s="172"/>
      <c r="CN324" s="172"/>
      <c r="CO324" s="172"/>
      <c r="CP324" s="172"/>
      <c r="CQ324" s="172"/>
      <c r="CR324" s="172"/>
      <c r="CS324" s="172"/>
      <c r="CT324" s="172"/>
      <c r="CU324" s="172"/>
      <c r="CV324" s="172"/>
      <c r="CW324" s="172"/>
      <c r="CX324" s="172"/>
      <c r="CY324" s="172"/>
      <c r="CZ324" s="172"/>
      <c r="DA324" s="172"/>
      <c r="DB324" s="172"/>
      <c r="DC324" s="172"/>
      <c r="DD324" s="172"/>
      <c r="DE324" s="172"/>
      <c r="DF324" s="172"/>
      <c r="DG324" s="172"/>
      <c r="DH324" s="172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1"/>
      <c r="IH324" s="61"/>
      <c r="II324" s="61"/>
      <c r="IJ324" s="61"/>
    </row>
    <row r="325" spans="3:244" x14ac:dyDescent="0.25"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110"/>
      <c r="U325" s="110"/>
      <c r="V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172"/>
      <c r="CB325" s="172"/>
      <c r="CC325" s="172"/>
      <c r="CD325" s="172"/>
      <c r="CE325" s="172"/>
      <c r="CF325" s="172"/>
      <c r="CG325" s="172"/>
      <c r="CH325" s="172"/>
      <c r="CI325" s="172"/>
      <c r="CJ325" s="172"/>
      <c r="CK325" s="172"/>
      <c r="CL325" s="172"/>
      <c r="CM325" s="172"/>
      <c r="CN325" s="172"/>
      <c r="CO325" s="172"/>
      <c r="CP325" s="172"/>
      <c r="CQ325" s="172"/>
      <c r="CR325" s="172"/>
      <c r="CS325" s="172"/>
      <c r="CT325" s="172"/>
      <c r="CU325" s="172"/>
      <c r="CV325" s="172"/>
      <c r="CW325" s="172"/>
      <c r="CX325" s="172"/>
      <c r="CY325" s="172"/>
      <c r="CZ325" s="172"/>
      <c r="DA325" s="172"/>
      <c r="DB325" s="172"/>
      <c r="DC325" s="172"/>
      <c r="DD325" s="172"/>
      <c r="DE325" s="172"/>
      <c r="DF325" s="172"/>
      <c r="DG325" s="172"/>
      <c r="DH325" s="172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1"/>
      <c r="IH325" s="61"/>
      <c r="II325" s="61"/>
      <c r="IJ325" s="61"/>
    </row>
    <row r="326" spans="3:244" x14ac:dyDescent="0.25"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110"/>
      <c r="U326" s="110"/>
      <c r="V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172"/>
      <c r="CB326" s="172"/>
      <c r="CC326" s="172"/>
      <c r="CD326" s="172"/>
      <c r="CE326" s="172"/>
      <c r="CF326" s="172"/>
      <c r="CG326" s="172"/>
      <c r="CH326" s="172"/>
      <c r="CI326" s="172"/>
      <c r="CJ326" s="172"/>
      <c r="CK326" s="172"/>
      <c r="CL326" s="172"/>
      <c r="CM326" s="172"/>
      <c r="CN326" s="172"/>
      <c r="CO326" s="172"/>
      <c r="CP326" s="172"/>
      <c r="CQ326" s="172"/>
      <c r="CR326" s="172"/>
      <c r="CS326" s="172"/>
      <c r="CT326" s="172"/>
      <c r="CU326" s="172"/>
      <c r="CV326" s="172"/>
      <c r="CW326" s="172"/>
      <c r="CX326" s="172"/>
      <c r="CY326" s="172"/>
      <c r="CZ326" s="172"/>
      <c r="DA326" s="172"/>
      <c r="DB326" s="172"/>
      <c r="DC326" s="172"/>
      <c r="DD326" s="172"/>
      <c r="DE326" s="172"/>
      <c r="DF326" s="172"/>
      <c r="DG326" s="172"/>
      <c r="DH326" s="172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1"/>
      <c r="IH326" s="61"/>
      <c r="II326" s="61"/>
      <c r="IJ326" s="61"/>
    </row>
    <row r="327" spans="3:244" x14ac:dyDescent="0.25"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110"/>
      <c r="U327" s="110"/>
      <c r="V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172"/>
      <c r="CB327" s="172"/>
      <c r="CC327" s="172"/>
      <c r="CD327" s="172"/>
      <c r="CE327" s="172"/>
      <c r="CF327" s="172"/>
      <c r="CG327" s="172"/>
      <c r="CH327" s="172"/>
      <c r="CI327" s="172"/>
      <c r="CJ327" s="172"/>
      <c r="CK327" s="172"/>
      <c r="CL327" s="172"/>
      <c r="CM327" s="172"/>
      <c r="CN327" s="172"/>
      <c r="CO327" s="172"/>
      <c r="CP327" s="172"/>
      <c r="CQ327" s="172"/>
      <c r="CR327" s="172"/>
      <c r="CS327" s="172"/>
      <c r="CT327" s="172"/>
      <c r="CU327" s="172"/>
      <c r="CV327" s="172"/>
      <c r="CW327" s="172"/>
      <c r="CX327" s="172"/>
      <c r="CY327" s="172"/>
      <c r="CZ327" s="172"/>
      <c r="DA327" s="172"/>
      <c r="DB327" s="172"/>
      <c r="DC327" s="172"/>
      <c r="DD327" s="172"/>
      <c r="DE327" s="172"/>
      <c r="DF327" s="172"/>
      <c r="DG327" s="172"/>
      <c r="DH327" s="172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1"/>
      <c r="IH327" s="61"/>
      <c r="II327" s="61"/>
      <c r="IJ327" s="61"/>
    </row>
    <row r="328" spans="3:244" x14ac:dyDescent="0.25"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110"/>
      <c r="U328" s="110"/>
      <c r="V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172"/>
      <c r="CB328" s="172"/>
      <c r="CC328" s="172"/>
      <c r="CD328" s="172"/>
      <c r="CE328" s="172"/>
      <c r="CF328" s="172"/>
      <c r="CG328" s="172"/>
      <c r="CH328" s="172"/>
      <c r="CI328" s="172"/>
      <c r="CJ328" s="172"/>
      <c r="CK328" s="172"/>
      <c r="CL328" s="172"/>
      <c r="CM328" s="172"/>
      <c r="CN328" s="172"/>
      <c r="CO328" s="172"/>
      <c r="CP328" s="172"/>
      <c r="CQ328" s="172"/>
      <c r="CR328" s="172"/>
      <c r="CS328" s="172"/>
      <c r="CT328" s="172"/>
      <c r="CU328" s="172"/>
      <c r="CV328" s="172"/>
      <c r="CW328" s="172"/>
      <c r="CX328" s="172"/>
      <c r="CY328" s="172"/>
      <c r="CZ328" s="172"/>
      <c r="DA328" s="172"/>
      <c r="DB328" s="172"/>
      <c r="DC328" s="172"/>
      <c r="DD328" s="172"/>
      <c r="DE328" s="172"/>
      <c r="DF328" s="172"/>
      <c r="DG328" s="172"/>
      <c r="DH328" s="172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1"/>
      <c r="IH328" s="61"/>
      <c r="II328" s="61"/>
      <c r="IJ328" s="61"/>
    </row>
    <row r="329" spans="3:244" x14ac:dyDescent="0.25"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110"/>
      <c r="U329" s="110"/>
      <c r="V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172"/>
      <c r="CB329" s="172"/>
      <c r="CC329" s="172"/>
      <c r="CD329" s="172"/>
      <c r="CE329" s="172"/>
      <c r="CF329" s="172"/>
      <c r="CG329" s="172"/>
      <c r="CH329" s="172"/>
      <c r="CI329" s="172"/>
      <c r="CJ329" s="172"/>
      <c r="CK329" s="172"/>
      <c r="CL329" s="172"/>
      <c r="CM329" s="172"/>
      <c r="CN329" s="172"/>
      <c r="CO329" s="172"/>
      <c r="CP329" s="172"/>
      <c r="CQ329" s="172"/>
      <c r="CR329" s="172"/>
      <c r="CS329" s="172"/>
      <c r="CT329" s="172"/>
      <c r="CU329" s="172"/>
      <c r="CV329" s="172"/>
      <c r="CW329" s="172"/>
      <c r="CX329" s="172"/>
      <c r="CY329" s="172"/>
      <c r="CZ329" s="172"/>
      <c r="DA329" s="172"/>
      <c r="DB329" s="172"/>
      <c r="DC329" s="172"/>
      <c r="DD329" s="172"/>
      <c r="DE329" s="172"/>
      <c r="DF329" s="172"/>
      <c r="DG329" s="172"/>
      <c r="DH329" s="172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1"/>
      <c r="IH329" s="61"/>
      <c r="II329" s="61"/>
      <c r="IJ329" s="61"/>
    </row>
    <row r="330" spans="3:244" x14ac:dyDescent="0.25"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110"/>
      <c r="U330" s="110"/>
      <c r="V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172"/>
      <c r="CB330" s="172"/>
      <c r="CC330" s="172"/>
      <c r="CD330" s="172"/>
      <c r="CE330" s="172"/>
      <c r="CF330" s="172"/>
      <c r="CG330" s="172"/>
      <c r="CH330" s="172"/>
      <c r="CI330" s="172"/>
      <c r="CJ330" s="172"/>
      <c r="CK330" s="172"/>
      <c r="CL330" s="172"/>
      <c r="CM330" s="172"/>
      <c r="CN330" s="172"/>
      <c r="CO330" s="172"/>
      <c r="CP330" s="172"/>
      <c r="CQ330" s="172"/>
      <c r="CR330" s="172"/>
      <c r="CS330" s="172"/>
      <c r="CT330" s="172"/>
      <c r="CU330" s="172"/>
      <c r="CV330" s="172"/>
      <c r="CW330" s="172"/>
      <c r="CX330" s="172"/>
      <c r="CY330" s="172"/>
      <c r="CZ330" s="172"/>
      <c r="DA330" s="172"/>
      <c r="DB330" s="172"/>
      <c r="DC330" s="172"/>
      <c r="DD330" s="172"/>
      <c r="DE330" s="172"/>
      <c r="DF330" s="172"/>
      <c r="DG330" s="172"/>
      <c r="DH330" s="172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1"/>
      <c r="IH330" s="61"/>
      <c r="II330" s="61"/>
      <c r="IJ330" s="61"/>
    </row>
    <row r="331" spans="3:244" x14ac:dyDescent="0.25"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110"/>
      <c r="U331" s="110"/>
      <c r="V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172"/>
      <c r="CB331" s="172"/>
      <c r="CC331" s="172"/>
      <c r="CD331" s="172"/>
      <c r="CE331" s="172"/>
      <c r="CF331" s="172"/>
      <c r="CG331" s="172"/>
      <c r="CH331" s="172"/>
      <c r="CI331" s="172"/>
      <c r="CJ331" s="172"/>
      <c r="CK331" s="172"/>
      <c r="CL331" s="172"/>
      <c r="CM331" s="172"/>
      <c r="CN331" s="172"/>
      <c r="CO331" s="172"/>
      <c r="CP331" s="172"/>
      <c r="CQ331" s="172"/>
      <c r="CR331" s="172"/>
      <c r="CS331" s="172"/>
      <c r="CT331" s="172"/>
      <c r="CU331" s="172"/>
      <c r="CV331" s="172"/>
      <c r="CW331" s="172"/>
      <c r="CX331" s="172"/>
      <c r="CY331" s="172"/>
      <c r="CZ331" s="172"/>
      <c r="DA331" s="172"/>
      <c r="DB331" s="172"/>
      <c r="DC331" s="172"/>
      <c r="DD331" s="172"/>
      <c r="DE331" s="172"/>
      <c r="DF331" s="172"/>
      <c r="DG331" s="172"/>
      <c r="DH331" s="172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1"/>
      <c r="IH331" s="61"/>
      <c r="II331" s="61"/>
      <c r="IJ331" s="61"/>
    </row>
    <row r="332" spans="3:244" x14ac:dyDescent="0.25"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110"/>
      <c r="U332" s="110"/>
      <c r="V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172"/>
      <c r="CB332" s="172"/>
      <c r="CC332" s="172"/>
      <c r="CD332" s="172"/>
      <c r="CE332" s="172"/>
      <c r="CF332" s="172"/>
      <c r="CG332" s="172"/>
      <c r="CH332" s="172"/>
      <c r="CI332" s="172"/>
      <c r="CJ332" s="172"/>
      <c r="CK332" s="172"/>
      <c r="CL332" s="172"/>
      <c r="CM332" s="172"/>
      <c r="CN332" s="172"/>
      <c r="CO332" s="172"/>
      <c r="CP332" s="172"/>
      <c r="CQ332" s="172"/>
      <c r="CR332" s="172"/>
      <c r="CS332" s="172"/>
      <c r="CT332" s="172"/>
      <c r="CU332" s="172"/>
      <c r="CV332" s="172"/>
      <c r="CW332" s="172"/>
      <c r="CX332" s="172"/>
      <c r="CY332" s="172"/>
      <c r="CZ332" s="172"/>
      <c r="DA332" s="172"/>
      <c r="DB332" s="172"/>
      <c r="DC332" s="172"/>
      <c r="DD332" s="172"/>
      <c r="DE332" s="172"/>
      <c r="DF332" s="172"/>
      <c r="DG332" s="172"/>
      <c r="DH332" s="172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1"/>
      <c r="IH332" s="61"/>
      <c r="II332" s="61"/>
      <c r="IJ332" s="61"/>
    </row>
    <row r="333" spans="3:244" x14ac:dyDescent="0.25"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110"/>
      <c r="U333" s="110"/>
      <c r="V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172"/>
      <c r="CB333" s="172"/>
      <c r="CC333" s="172"/>
      <c r="CD333" s="172"/>
      <c r="CE333" s="172"/>
      <c r="CF333" s="172"/>
      <c r="CG333" s="172"/>
      <c r="CH333" s="172"/>
      <c r="CI333" s="172"/>
      <c r="CJ333" s="172"/>
      <c r="CK333" s="172"/>
      <c r="CL333" s="172"/>
      <c r="CM333" s="172"/>
      <c r="CN333" s="172"/>
      <c r="CO333" s="172"/>
      <c r="CP333" s="172"/>
      <c r="CQ333" s="172"/>
      <c r="CR333" s="172"/>
      <c r="CS333" s="172"/>
      <c r="CT333" s="172"/>
      <c r="CU333" s="172"/>
      <c r="CV333" s="172"/>
      <c r="CW333" s="172"/>
      <c r="CX333" s="172"/>
      <c r="CY333" s="172"/>
      <c r="CZ333" s="172"/>
      <c r="DA333" s="172"/>
      <c r="DB333" s="172"/>
      <c r="DC333" s="172"/>
      <c r="DD333" s="172"/>
      <c r="DE333" s="172"/>
      <c r="DF333" s="172"/>
      <c r="DG333" s="172"/>
      <c r="DH333" s="172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1"/>
      <c r="IH333" s="61"/>
      <c r="II333" s="61"/>
      <c r="IJ333" s="61"/>
    </row>
    <row r="334" spans="3:244" x14ac:dyDescent="0.25"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110"/>
      <c r="U334" s="110"/>
      <c r="V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172"/>
      <c r="CB334" s="172"/>
      <c r="CC334" s="172"/>
      <c r="CD334" s="172"/>
      <c r="CE334" s="172"/>
      <c r="CF334" s="172"/>
      <c r="CG334" s="172"/>
      <c r="CH334" s="172"/>
      <c r="CI334" s="172"/>
      <c r="CJ334" s="172"/>
      <c r="CK334" s="172"/>
      <c r="CL334" s="172"/>
      <c r="CM334" s="172"/>
      <c r="CN334" s="172"/>
      <c r="CO334" s="172"/>
      <c r="CP334" s="172"/>
      <c r="CQ334" s="172"/>
      <c r="CR334" s="172"/>
      <c r="CS334" s="172"/>
      <c r="CT334" s="172"/>
      <c r="CU334" s="172"/>
      <c r="CV334" s="172"/>
      <c r="CW334" s="172"/>
      <c r="CX334" s="172"/>
      <c r="CY334" s="172"/>
      <c r="CZ334" s="172"/>
      <c r="DA334" s="172"/>
      <c r="DB334" s="172"/>
      <c r="DC334" s="172"/>
      <c r="DD334" s="172"/>
      <c r="DE334" s="172"/>
      <c r="DF334" s="172"/>
      <c r="DG334" s="172"/>
      <c r="DH334" s="172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1"/>
      <c r="IH334" s="61"/>
      <c r="II334" s="61"/>
      <c r="IJ334" s="61"/>
    </row>
    <row r="335" spans="3:244" x14ac:dyDescent="0.25"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110"/>
      <c r="U335" s="110"/>
      <c r="V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172"/>
      <c r="CB335" s="172"/>
      <c r="CC335" s="172"/>
      <c r="CD335" s="172"/>
      <c r="CE335" s="172"/>
      <c r="CF335" s="172"/>
      <c r="CG335" s="172"/>
      <c r="CH335" s="172"/>
      <c r="CI335" s="172"/>
      <c r="CJ335" s="172"/>
      <c r="CK335" s="172"/>
      <c r="CL335" s="172"/>
      <c r="CM335" s="172"/>
      <c r="CN335" s="172"/>
      <c r="CO335" s="172"/>
      <c r="CP335" s="172"/>
      <c r="CQ335" s="172"/>
      <c r="CR335" s="172"/>
      <c r="CS335" s="172"/>
      <c r="CT335" s="172"/>
      <c r="CU335" s="172"/>
      <c r="CV335" s="172"/>
      <c r="CW335" s="172"/>
      <c r="CX335" s="172"/>
      <c r="CY335" s="172"/>
      <c r="CZ335" s="172"/>
      <c r="DA335" s="172"/>
      <c r="DB335" s="172"/>
      <c r="DC335" s="172"/>
      <c r="DD335" s="172"/>
      <c r="DE335" s="172"/>
      <c r="DF335" s="172"/>
      <c r="DG335" s="172"/>
      <c r="DH335" s="172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1"/>
      <c r="IH335" s="61"/>
      <c r="II335" s="61"/>
      <c r="IJ335" s="61"/>
    </row>
    <row r="336" spans="3:244" x14ac:dyDescent="0.25"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110"/>
      <c r="U336" s="110"/>
      <c r="V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172"/>
      <c r="CB336" s="172"/>
      <c r="CC336" s="172"/>
      <c r="CD336" s="172"/>
      <c r="CE336" s="172"/>
      <c r="CF336" s="172"/>
      <c r="CG336" s="172"/>
      <c r="CH336" s="172"/>
      <c r="CI336" s="172"/>
      <c r="CJ336" s="172"/>
      <c r="CK336" s="172"/>
      <c r="CL336" s="172"/>
      <c r="CM336" s="172"/>
      <c r="CN336" s="172"/>
      <c r="CO336" s="172"/>
      <c r="CP336" s="172"/>
      <c r="CQ336" s="172"/>
      <c r="CR336" s="172"/>
      <c r="CS336" s="172"/>
      <c r="CT336" s="172"/>
      <c r="CU336" s="172"/>
      <c r="CV336" s="172"/>
      <c r="CW336" s="172"/>
      <c r="CX336" s="172"/>
      <c r="CY336" s="172"/>
      <c r="CZ336" s="172"/>
      <c r="DA336" s="172"/>
      <c r="DB336" s="172"/>
      <c r="DC336" s="172"/>
      <c r="DD336" s="172"/>
      <c r="DE336" s="172"/>
      <c r="DF336" s="172"/>
      <c r="DG336" s="172"/>
      <c r="DH336" s="172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1"/>
      <c r="IH336" s="61"/>
      <c r="II336" s="61"/>
      <c r="IJ336" s="61"/>
    </row>
    <row r="337" spans="3:244" x14ac:dyDescent="0.25"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110"/>
      <c r="U337" s="110"/>
      <c r="V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172"/>
      <c r="CB337" s="172"/>
      <c r="CC337" s="172"/>
      <c r="CD337" s="172"/>
      <c r="CE337" s="172"/>
      <c r="CF337" s="172"/>
      <c r="CG337" s="172"/>
      <c r="CH337" s="172"/>
      <c r="CI337" s="172"/>
      <c r="CJ337" s="172"/>
      <c r="CK337" s="172"/>
      <c r="CL337" s="172"/>
      <c r="CM337" s="172"/>
      <c r="CN337" s="172"/>
      <c r="CO337" s="172"/>
      <c r="CP337" s="172"/>
      <c r="CQ337" s="172"/>
      <c r="CR337" s="172"/>
      <c r="CS337" s="172"/>
      <c r="CT337" s="172"/>
      <c r="CU337" s="172"/>
      <c r="CV337" s="172"/>
      <c r="CW337" s="172"/>
      <c r="CX337" s="172"/>
      <c r="CY337" s="172"/>
      <c r="CZ337" s="172"/>
      <c r="DA337" s="172"/>
      <c r="DB337" s="172"/>
      <c r="DC337" s="172"/>
      <c r="DD337" s="172"/>
      <c r="DE337" s="172"/>
      <c r="DF337" s="172"/>
      <c r="DG337" s="172"/>
      <c r="DH337" s="172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1"/>
      <c r="IH337" s="61"/>
      <c r="II337" s="61"/>
      <c r="IJ337" s="61"/>
    </row>
    <row r="338" spans="3:244" x14ac:dyDescent="0.25"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110"/>
      <c r="U338" s="110"/>
      <c r="V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172"/>
      <c r="CB338" s="172"/>
      <c r="CC338" s="172"/>
      <c r="CD338" s="172"/>
      <c r="CE338" s="172"/>
      <c r="CF338" s="172"/>
      <c r="CG338" s="172"/>
      <c r="CH338" s="172"/>
      <c r="CI338" s="172"/>
      <c r="CJ338" s="172"/>
      <c r="CK338" s="172"/>
      <c r="CL338" s="172"/>
      <c r="CM338" s="172"/>
      <c r="CN338" s="172"/>
      <c r="CO338" s="172"/>
      <c r="CP338" s="172"/>
      <c r="CQ338" s="172"/>
      <c r="CR338" s="172"/>
      <c r="CS338" s="172"/>
      <c r="CT338" s="172"/>
      <c r="CU338" s="172"/>
      <c r="CV338" s="172"/>
      <c r="CW338" s="172"/>
      <c r="CX338" s="172"/>
      <c r="CY338" s="172"/>
      <c r="CZ338" s="172"/>
      <c r="DA338" s="172"/>
      <c r="DB338" s="172"/>
      <c r="DC338" s="172"/>
      <c r="DD338" s="172"/>
      <c r="DE338" s="172"/>
      <c r="DF338" s="172"/>
      <c r="DG338" s="172"/>
      <c r="DH338" s="172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1"/>
      <c r="IH338" s="61"/>
      <c r="II338" s="61"/>
      <c r="IJ338" s="61"/>
    </row>
    <row r="339" spans="3:244" x14ac:dyDescent="0.25"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110"/>
      <c r="U339" s="110"/>
      <c r="V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172"/>
      <c r="CB339" s="172"/>
      <c r="CC339" s="172"/>
      <c r="CD339" s="172"/>
      <c r="CE339" s="172"/>
      <c r="CF339" s="172"/>
      <c r="CG339" s="172"/>
      <c r="CH339" s="172"/>
      <c r="CI339" s="172"/>
      <c r="CJ339" s="172"/>
      <c r="CK339" s="172"/>
      <c r="CL339" s="172"/>
      <c r="CM339" s="172"/>
      <c r="CN339" s="172"/>
      <c r="CO339" s="172"/>
      <c r="CP339" s="172"/>
      <c r="CQ339" s="172"/>
      <c r="CR339" s="172"/>
      <c r="CS339" s="172"/>
      <c r="CT339" s="172"/>
      <c r="CU339" s="172"/>
      <c r="CV339" s="172"/>
      <c r="CW339" s="172"/>
      <c r="CX339" s="172"/>
      <c r="CY339" s="172"/>
      <c r="CZ339" s="172"/>
      <c r="DA339" s="172"/>
      <c r="DB339" s="172"/>
      <c r="DC339" s="172"/>
      <c r="DD339" s="172"/>
      <c r="DE339" s="172"/>
      <c r="DF339" s="172"/>
      <c r="DG339" s="172"/>
      <c r="DH339" s="172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1"/>
      <c r="IH339" s="61"/>
      <c r="II339" s="61"/>
      <c r="IJ339" s="61"/>
    </row>
    <row r="340" spans="3:244" x14ac:dyDescent="0.25"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110"/>
      <c r="U340" s="110"/>
      <c r="V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172"/>
      <c r="CB340" s="172"/>
      <c r="CC340" s="172"/>
      <c r="CD340" s="172"/>
      <c r="CE340" s="172"/>
      <c r="CF340" s="172"/>
      <c r="CG340" s="172"/>
      <c r="CH340" s="172"/>
      <c r="CI340" s="172"/>
      <c r="CJ340" s="172"/>
      <c r="CK340" s="172"/>
      <c r="CL340" s="172"/>
      <c r="CM340" s="172"/>
      <c r="CN340" s="172"/>
      <c r="CO340" s="172"/>
      <c r="CP340" s="172"/>
      <c r="CQ340" s="172"/>
      <c r="CR340" s="172"/>
      <c r="CS340" s="172"/>
      <c r="CT340" s="172"/>
      <c r="CU340" s="172"/>
      <c r="CV340" s="172"/>
      <c r="CW340" s="172"/>
      <c r="CX340" s="172"/>
      <c r="CY340" s="172"/>
      <c r="CZ340" s="172"/>
      <c r="DA340" s="172"/>
      <c r="DB340" s="172"/>
      <c r="DC340" s="172"/>
      <c r="DD340" s="172"/>
      <c r="DE340" s="172"/>
      <c r="DF340" s="172"/>
      <c r="DG340" s="172"/>
      <c r="DH340" s="172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1"/>
      <c r="IH340" s="61"/>
      <c r="II340" s="61"/>
      <c r="IJ340" s="61"/>
    </row>
    <row r="341" spans="3:244" x14ac:dyDescent="0.25"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110"/>
      <c r="U341" s="110"/>
      <c r="V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172"/>
      <c r="CB341" s="172"/>
      <c r="CC341" s="172"/>
      <c r="CD341" s="172"/>
      <c r="CE341" s="172"/>
      <c r="CF341" s="172"/>
      <c r="CG341" s="172"/>
      <c r="CH341" s="172"/>
      <c r="CI341" s="172"/>
      <c r="CJ341" s="172"/>
      <c r="CK341" s="172"/>
      <c r="CL341" s="172"/>
      <c r="CM341" s="172"/>
      <c r="CN341" s="172"/>
      <c r="CO341" s="172"/>
      <c r="CP341" s="172"/>
      <c r="CQ341" s="172"/>
      <c r="CR341" s="172"/>
      <c r="CS341" s="172"/>
      <c r="CT341" s="172"/>
      <c r="CU341" s="172"/>
      <c r="CV341" s="172"/>
      <c r="CW341" s="172"/>
      <c r="CX341" s="172"/>
      <c r="CY341" s="172"/>
      <c r="CZ341" s="172"/>
      <c r="DA341" s="172"/>
      <c r="DB341" s="172"/>
      <c r="DC341" s="172"/>
      <c r="DD341" s="172"/>
      <c r="DE341" s="172"/>
      <c r="DF341" s="172"/>
      <c r="DG341" s="172"/>
      <c r="DH341" s="172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1"/>
      <c r="IH341" s="61"/>
      <c r="II341" s="61"/>
      <c r="IJ341" s="61"/>
    </row>
    <row r="342" spans="3:244" x14ac:dyDescent="0.25"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110"/>
      <c r="U342" s="110"/>
      <c r="V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  <c r="CP342" s="172"/>
      <c r="CQ342" s="172"/>
      <c r="CR342" s="172"/>
      <c r="CS342" s="172"/>
      <c r="CT342" s="172"/>
      <c r="CU342" s="172"/>
      <c r="CV342" s="172"/>
      <c r="CW342" s="172"/>
      <c r="CX342" s="172"/>
      <c r="CY342" s="172"/>
      <c r="CZ342" s="172"/>
      <c r="DA342" s="172"/>
      <c r="DB342" s="172"/>
      <c r="DC342" s="172"/>
      <c r="DD342" s="172"/>
      <c r="DE342" s="172"/>
      <c r="DF342" s="172"/>
      <c r="DG342" s="172"/>
      <c r="DH342" s="172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1"/>
      <c r="IH342" s="61"/>
      <c r="II342" s="61"/>
      <c r="IJ342" s="61"/>
    </row>
    <row r="343" spans="3:244" x14ac:dyDescent="0.25"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110"/>
      <c r="U343" s="110"/>
      <c r="V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  <c r="CP343" s="172"/>
      <c r="CQ343" s="172"/>
      <c r="CR343" s="172"/>
      <c r="CS343" s="172"/>
      <c r="CT343" s="172"/>
      <c r="CU343" s="172"/>
      <c r="CV343" s="172"/>
      <c r="CW343" s="172"/>
      <c r="CX343" s="172"/>
      <c r="CY343" s="172"/>
      <c r="CZ343" s="172"/>
      <c r="DA343" s="172"/>
      <c r="DB343" s="172"/>
      <c r="DC343" s="172"/>
      <c r="DD343" s="172"/>
      <c r="DE343" s="172"/>
      <c r="DF343" s="172"/>
      <c r="DG343" s="172"/>
      <c r="DH343" s="172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1"/>
      <c r="IH343" s="61"/>
      <c r="II343" s="61"/>
      <c r="IJ343" s="61"/>
    </row>
    <row r="344" spans="3:244" x14ac:dyDescent="0.25"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110"/>
      <c r="U344" s="110"/>
      <c r="V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  <c r="CP344" s="172"/>
      <c r="CQ344" s="172"/>
      <c r="CR344" s="172"/>
      <c r="CS344" s="172"/>
      <c r="CT344" s="172"/>
      <c r="CU344" s="172"/>
      <c r="CV344" s="172"/>
      <c r="CW344" s="172"/>
      <c r="CX344" s="172"/>
      <c r="CY344" s="172"/>
      <c r="CZ344" s="172"/>
      <c r="DA344" s="172"/>
      <c r="DB344" s="172"/>
      <c r="DC344" s="172"/>
      <c r="DD344" s="172"/>
      <c r="DE344" s="172"/>
      <c r="DF344" s="172"/>
      <c r="DG344" s="172"/>
      <c r="DH344" s="172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1"/>
      <c r="IH344" s="61"/>
      <c r="II344" s="61"/>
      <c r="IJ344" s="61"/>
    </row>
    <row r="345" spans="3:244" x14ac:dyDescent="0.25"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110"/>
      <c r="U345" s="110"/>
      <c r="V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172"/>
      <c r="CB345" s="172"/>
      <c r="CC345" s="172"/>
      <c r="CD345" s="172"/>
      <c r="CE345" s="172"/>
      <c r="CF345" s="172"/>
      <c r="CG345" s="172"/>
      <c r="CH345" s="172"/>
      <c r="CI345" s="172"/>
      <c r="CJ345" s="172"/>
      <c r="CK345" s="172"/>
      <c r="CL345" s="172"/>
      <c r="CM345" s="172"/>
      <c r="CN345" s="172"/>
      <c r="CO345" s="172"/>
      <c r="CP345" s="172"/>
      <c r="CQ345" s="172"/>
      <c r="CR345" s="172"/>
      <c r="CS345" s="172"/>
      <c r="CT345" s="172"/>
      <c r="CU345" s="172"/>
      <c r="CV345" s="172"/>
      <c r="CW345" s="172"/>
      <c r="CX345" s="172"/>
      <c r="CY345" s="172"/>
      <c r="CZ345" s="172"/>
      <c r="DA345" s="172"/>
      <c r="DB345" s="172"/>
      <c r="DC345" s="172"/>
      <c r="DD345" s="172"/>
      <c r="DE345" s="172"/>
      <c r="DF345" s="172"/>
      <c r="DG345" s="172"/>
      <c r="DH345" s="172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1"/>
      <c r="IH345" s="61"/>
      <c r="II345" s="61"/>
      <c r="IJ345" s="61"/>
    </row>
    <row r="346" spans="3:244" x14ac:dyDescent="0.25"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110"/>
      <c r="U346" s="110"/>
      <c r="V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172"/>
      <c r="CB346" s="172"/>
      <c r="CC346" s="172"/>
      <c r="CD346" s="172"/>
      <c r="CE346" s="172"/>
      <c r="CF346" s="172"/>
      <c r="CG346" s="172"/>
      <c r="CH346" s="172"/>
      <c r="CI346" s="172"/>
      <c r="CJ346" s="172"/>
      <c r="CK346" s="172"/>
      <c r="CL346" s="172"/>
      <c r="CM346" s="172"/>
      <c r="CN346" s="172"/>
      <c r="CO346" s="172"/>
      <c r="CP346" s="172"/>
      <c r="CQ346" s="172"/>
      <c r="CR346" s="172"/>
      <c r="CS346" s="172"/>
      <c r="CT346" s="172"/>
      <c r="CU346" s="172"/>
      <c r="CV346" s="172"/>
      <c r="CW346" s="172"/>
      <c r="CX346" s="172"/>
      <c r="CY346" s="172"/>
      <c r="CZ346" s="172"/>
      <c r="DA346" s="172"/>
      <c r="DB346" s="172"/>
      <c r="DC346" s="172"/>
      <c r="DD346" s="172"/>
      <c r="DE346" s="172"/>
      <c r="DF346" s="172"/>
      <c r="DG346" s="172"/>
      <c r="DH346" s="172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1"/>
      <c r="IH346" s="61"/>
      <c r="II346" s="61"/>
      <c r="IJ346" s="61"/>
    </row>
    <row r="347" spans="3:244" x14ac:dyDescent="0.25"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110"/>
      <c r="U347" s="110"/>
      <c r="V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172"/>
      <c r="CB347" s="172"/>
      <c r="CC347" s="172"/>
      <c r="CD347" s="172"/>
      <c r="CE347" s="172"/>
      <c r="CF347" s="172"/>
      <c r="CG347" s="172"/>
      <c r="CH347" s="172"/>
      <c r="CI347" s="172"/>
      <c r="CJ347" s="172"/>
      <c r="CK347" s="172"/>
      <c r="CL347" s="172"/>
      <c r="CM347" s="172"/>
      <c r="CN347" s="172"/>
      <c r="CO347" s="172"/>
      <c r="CP347" s="172"/>
      <c r="CQ347" s="172"/>
      <c r="CR347" s="172"/>
      <c r="CS347" s="172"/>
      <c r="CT347" s="172"/>
      <c r="CU347" s="172"/>
      <c r="CV347" s="172"/>
      <c r="CW347" s="172"/>
      <c r="CX347" s="172"/>
      <c r="CY347" s="172"/>
      <c r="CZ347" s="172"/>
      <c r="DA347" s="172"/>
      <c r="DB347" s="172"/>
      <c r="DC347" s="172"/>
      <c r="DD347" s="172"/>
      <c r="DE347" s="172"/>
      <c r="DF347" s="172"/>
      <c r="DG347" s="172"/>
      <c r="DH347" s="172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1"/>
      <c r="IH347" s="61"/>
      <c r="II347" s="61"/>
      <c r="IJ347" s="61"/>
    </row>
    <row r="348" spans="3:244" x14ac:dyDescent="0.25"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110"/>
      <c r="U348" s="110"/>
      <c r="V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172"/>
      <c r="CB348" s="172"/>
      <c r="CC348" s="172"/>
      <c r="CD348" s="172"/>
      <c r="CE348" s="172"/>
      <c r="CF348" s="172"/>
      <c r="CG348" s="172"/>
      <c r="CH348" s="172"/>
      <c r="CI348" s="172"/>
      <c r="CJ348" s="172"/>
      <c r="CK348" s="172"/>
      <c r="CL348" s="172"/>
      <c r="CM348" s="172"/>
      <c r="CN348" s="172"/>
      <c r="CO348" s="172"/>
      <c r="CP348" s="172"/>
      <c r="CQ348" s="172"/>
      <c r="CR348" s="172"/>
      <c r="CS348" s="172"/>
      <c r="CT348" s="172"/>
      <c r="CU348" s="172"/>
      <c r="CV348" s="172"/>
      <c r="CW348" s="172"/>
      <c r="CX348" s="172"/>
      <c r="CY348" s="172"/>
      <c r="CZ348" s="172"/>
      <c r="DA348" s="172"/>
      <c r="DB348" s="172"/>
      <c r="DC348" s="172"/>
      <c r="DD348" s="172"/>
      <c r="DE348" s="172"/>
      <c r="DF348" s="172"/>
      <c r="DG348" s="172"/>
      <c r="DH348" s="172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1"/>
      <c r="IH348" s="61"/>
      <c r="II348" s="61"/>
      <c r="IJ348" s="61"/>
    </row>
    <row r="349" spans="3:244" x14ac:dyDescent="0.25"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110"/>
      <c r="U349" s="110"/>
      <c r="V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172"/>
      <c r="CB349" s="172"/>
      <c r="CC349" s="172"/>
      <c r="CD349" s="172"/>
      <c r="CE349" s="172"/>
      <c r="CF349" s="172"/>
      <c r="CG349" s="172"/>
      <c r="CH349" s="172"/>
      <c r="CI349" s="172"/>
      <c r="CJ349" s="172"/>
      <c r="CK349" s="172"/>
      <c r="CL349" s="172"/>
      <c r="CM349" s="172"/>
      <c r="CN349" s="172"/>
      <c r="CO349" s="172"/>
      <c r="CP349" s="172"/>
      <c r="CQ349" s="172"/>
      <c r="CR349" s="172"/>
      <c r="CS349" s="172"/>
      <c r="CT349" s="172"/>
      <c r="CU349" s="172"/>
      <c r="CV349" s="172"/>
      <c r="CW349" s="172"/>
      <c r="CX349" s="172"/>
      <c r="CY349" s="172"/>
      <c r="CZ349" s="172"/>
      <c r="DA349" s="172"/>
      <c r="DB349" s="172"/>
      <c r="DC349" s="172"/>
      <c r="DD349" s="172"/>
      <c r="DE349" s="172"/>
      <c r="DF349" s="172"/>
      <c r="DG349" s="172"/>
      <c r="DH349" s="172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1"/>
      <c r="IH349" s="61"/>
      <c r="II349" s="61"/>
      <c r="IJ349" s="61"/>
    </row>
    <row r="350" spans="3:244" x14ac:dyDescent="0.25"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110"/>
      <c r="U350" s="110"/>
      <c r="V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172"/>
      <c r="CB350" s="172"/>
      <c r="CC350" s="172"/>
      <c r="CD350" s="172"/>
      <c r="CE350" s="172"/>
      <c r="CF350" s="172"/>
      <c r="CG350" s="172"/>
      <c r="CH350" s="172"/>
      <c r="CI350" s="172"/>
      <c r="CJ350" s="172"/>
      <c r="CK350" s="172"/>
      <c r="CL350" s="172"/>
      <c r="CM350" s="172"/>
      <c r="CN350" s="172"/>
      <c r="CO350" s="172"/>
      <c r="CP350" s="172"/>
      <c r="CQ350" s="172"/>
      <c r="CR350" s="172"/>
      <c r="CS350" s="172"/>
      <c r="CT350" s="172"/>
      <c r="CU350" s="172"/>
      <c r="CV350" s="172"/>
      <c r="CW350" s="172"/>
      <c r="CX350" s="172"/>
      <c r="CY350" s="172"/>
      <c r="CZ350" s="172"/>
      <c r="DA350" s="172"/>
      <c r="DB350" s="172"/>
      <c r="DC350" s="172"/>
      <c r="DD350" s="172"/>
      <c r="DE350" s="172"/>
      <c r="DF350" s="172"/>
      <c r="DG350" s="172"/>
      <c r="DH350" s="172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1"/>
      <c r="IH350" s="61"/>
      <c r="II350" s="61"/>
      <c r="IJ350" s="61"/>
    </row>
    <row r="351" spans="3:244" x14ac:dyDescent="0.25"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110"/>
      <c r="U351" s="110"/>
      <c r="V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172"/>
      <c r="CB351" s="172"/>
      <c r="CC351" s="172"/>
      <c r="CD351" s="172"/>
      <c r="CE351" s="172"/>
      <c r="CF351" s="172"/>
      <c r="CG351" s="172"/>
      <c r="CH351" s="172"/>
      <c r="CI351" s="172"/>
      <c r="CJ351" s="172"/>
      <c r="CK351" s="172"/>
      <c r="CL351" s="172"/>
      <c r="CM351" s="172"/>
      <c r="CN351" s="172"/>
      <c r="CO351" s="172"/>
      <c r="CP351" s="172"/>
      <c r="CQ351" s="172"/>
      <c r="CR351" s="172"/>
      <c r="CS351" s="172"/>
      <c r="CT351" s="172"/>
      <c r="CU351" s="172"/>
      <c r="CV351" s="172"/>
      <c r="CW351" s="172"/>
      <c r="CX351" s="172"/>
      <c r="CY351" s="172"/>
      <c r="CZ351" s="172"/>
      <c r="DA351" s="172"/>
      <c r="DB351" s="172"/>
      <c r="DC351" s="172"/>
      <c r="DD351" s="172"/>
      <c r="DE351" s="172"/>
      <c r="DF351" s="172"/>
      <c r="DG351" s="172"/>
      <c r="DH351" s="172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1"/>
      <c r="IH351" s="61"/>
      <c r="II351" s="61"/>
      <c r="IJ351" s="61"/>
    </row>
    <row r="352" spans="3:244" x14ac:dyDescent="0.25"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110"/>
      <c r="U352" s="110"/>
      <c r="V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172"/>
      <c r="CB352" s="172"/>
      <c r="CC352" s="172"/>
      <c r="CD352" s="172"/>
      <c r="CE352" s="172"/>
      <c r="CF352" s="172"/>
      <c r="CG352" s="172"/>
      <c r="CH352" s="172"/>
      <c r="CI352" s="172"/>
      <c r="CJ352" s="172"/>
      <c r="CK352" s="172"/>
      <c r="CL352" s="172"/>
      <c r="CM352" s="172"/>
      <c r="CN352" s="172"/>
      <c r="CO352" s="172"/>
      <c r="CP352" s="172"/>
      <c r="CQ352" s="172"/>
      <c r="CR352" s="172"/>
      <c r="CS352" s="172"/>
      <c r="CT352" s="172"/>
      <c r="CU352" s="172"/>
      <c r="CV352" s="172"/>
      <c r="CW352" s="172"/>
      <c r="CX352" s="172"/>
      <c r="CY352" s="172"/>
      <c r="CZ352" s="172"/>
      <c r="DA352" s="172"/>
      <c r="DB352" s="172"/>
      <c r="DC352" s="172"/>
      <c r="DD352" s="172"/>
      <c r="DE352" s="172"/>
      <c r="DF352" s="172"/>
      <c r="DG352" s="172"/>
      <c r="DH352" s="172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1"/>
      <c r="IH352" s="61"/>
      <c r="II352" s="61"/>
      <c r="IJ352" s="61"/>
    </row>
    <row r="353" spans="3:244" x14ac:dyDescent="0.25"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110"/>
      <c r="U353" s="110"/>
      <c r="V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172"/>
      <c r="CB353" s="172"/>
      <c r="CC353" s="172"/>
      <c r="CD353" s="172"/>
      <c r="CE353" s="172"/>
      <c r="CF353" s="172"/>
      <c r="CG353" s="172"/>
      <c r="CH353" s="172"/>
      <c r="CI353" s="172"/>
      <c r="CJ353" s="172"/>
      <c r="CK353" s="172"/>
      <c r="CL353" s="172"/>
      <c r="CM353" s="172"/>
      <c r="CN353" s="172"/>
      <c r="CO353" s="172"/>
      <c r="CP353" s="172"/>
      <c r="CQ353" s="172"/>
      <c r="CR353" s="172"/>
      <c r="CS353" s="172"/>
      <c r="CT353" s="172"/>
      <c r="CU353" s="172"/>
      <c r="CV353" s="172"/>
      <c r="CW353" s="172"/>
      <c r="CX353" s="172"/>
      <c r="CY353" s="172"/>
      <c r="CZ353" s="172"/>
      <c r="DA353" s="172"/>
      <c r="DB353" s="172"/>
      <c r="DC353" s="172"/>
      <c r="DD353" s="172"/>
      <c r="DE353" s="172"/>
      <c r="DF353" s="172"/>
      <c r="DG353" s="172"/>
      <c r="DH353" s="172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1"/>
      <c r="IH353" s="61"/>
      <c r="II353" s="61"/>
      <c r="IJ353" s="61"/>
    </row>
    <row r="354" spans="3:244" x14ac:dyDescent="0.25"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110"/>
      <c r="U354" s="110"/>
      <c r="V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172"/>
      <c r="CB354" s="172"/>
      <c r="CC354" s="172"/>
      <c r="CD354" s="172"/>
      <c r="CE354" s="172"/>
      <c r="CF354" s="172"/>
      <c r="CG354" s="172"/>
      <c r="CH354" s="172"/>
      <c r="CI354" s="172"/>
      <c r="CJ354" s="172"/>
      <c r="CK354" s="172"/>
      <c r="CL354" s="172"/>
      <c r="CM354" s="172"/>
      <c r="CN354" s="172"/>
      <c r="CO354" s="172"/>
      <c r="CP354" s="172"/>
      <c r="CQ354" s="172"/>
      <c r="CR354" s="172"/>
      <c r="CS354" s="172"/>
      <c r="CT354" s="172"/>
      <c r="CU354" s="172"/>
      <c r="CV354" s="172"/>
      <c r="CW354" s="172"/>
      <c r="CX354" s="172"/>
      <c r="CY354" s="172"/>
      <c r="CZ354" s="172"/>
      <c r="DA354" s="172"/>
      <c r="DB354" s="172"/>
      <c r="DC354" s="172"/>
      <c r="DD354" s="172"/>
      <c r="DE354" s="172"/>
      <c r="DF354" s="172"/>
      <c r="DG354" s="172"/>
      <c r="DH354" s="172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1"/>
      <c r="IH354" s="61"/>
      <c r="II354" s="61"/>
      <c r="IJ354" s="61"/>
    </row>
    <row r="355" spans="3:244" x14ac:dyDescent="0.25"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110"/>
      <c r="U355" s="110"/>
    </row>
    <row r="356" spans="3:244" x14ac:dyDescent="0.25"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110"/>
      <c r="U356" s="110"/>
    </row>
  </sheetData>
  <dataConsolidate/>
  <mergeCells count="27">
    <mergeCell ref="FD3:FD4"/>
    <mergeCell ref="T3:T4"/>
    <mergeCell ref="V3:V4"/>
    <mergeCell ref="DI3:DI4"/>
    <mergeCell ref="FB3:FB4"/>
    <mergeCell ref="FC3:FC4"/>
    <mergeCell ref="O3:O4"/>
    <mergeCell ref="P3:P4"/>
    <mergeCell ref="Q3:Q4"/>
    <mergeCell ref="R3:R4"/>
    <mergeCell ref="S3:S4"/>
    <mergeCell ref="O2:Q2"/>
    <mergeCell ref="FB2:FD2"/>
    <mergeCell ref="HA2:HA4"/>
    <mergeCell ref="C3:C4"/>
    <mergeCell ref="D3:D4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</mergeCells>
  <printOptions horizontalCentered="1" gridLines="1"/>
  <pageMargins left="0.62992125984251968" right="0.43307086614173229" top="1.0629921259842521" bottom="0.43307086614173229" header="0.35433070866141736" footer="0.15748031496062992"/>
  <pageSetup paperSize="9" scale="70" orientation="landscape" horizontalDpi="4294967293" r:id="rId1"/>
  <headerFooter alignWithMargins="0">
    <oddHeader xml:space="preserve">&amp;C&amp;"Arial,Negrita"&amp;12Estadística U.D.ALZIRA
Temporada 2023-24
2ª divisió RFEF gr. 3
</oddHeader>
    <oddFooter>&amp;LDavid Chordà i Argente&amp;CPàgina 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W318"/>
  <sheetViews>
    <sheetView tabSelected="1" topLeftCell="A13" zoomScale="85" zoomScaleNormal="85" workbookViewId="0">
      <pane xSplit="1" topLeftCell="B1" activePane="topRight" state="frozen"/>
      <selection activeCell="B14" sqref="B14"/>
      <selection pane="topRight" activeCell="N96" sqref="N96"/>
    </sheetView>
  </sheetViews>
  <sheetFormatPr baseColWidth="10" defaultColWidth="11.44140625" defaultRowHeight="13.2" x14ac:dyDescent="0.25"/>
  <cols>
    <col min="1" max="1" width="19.109375" style="59" customWidth="1"/>
    <col min="2" max="2" width="12.88671875" style="55" customWidth="1"/>
    <col min="3" max="8" width="4.33203125" style="55" customWidth="1"/>
    <col min="9" max="9" width="6.5546875" style="55" customWidth="1"/>
    <col min="10" max="10" width="5.44140625" style="55" customWidth="1"/>
    <col min="11" max="11" width="6.6640625" style="55" customWidth="1"/>
    <col min="12" max="20" width="4.33203125" style="55" customWidth="1"/>
    <col min="21" max="21" width="4.109375" style="55" customWidth="1"/>
    <col min="22" max="22" width="4.6640625" style="55" customWidth="1"/>
    <col min="23" max="23" width="9.109375" style="55" customWidth="1"/>
    <col min="24" max="26" width="4" style="55" customWidth="1"/>
    <col min="27" max="27" width="4.109375" style="55" customWidth="1"/>
    <col min="28" max="28" width="4" style="55" customWidth="1"/>
    <col min="29" max="29" width="4.109375" style="55" customWidth="1"/>
    <col min="30" max="33" width="4" style="55" customWidth="1"/>
    <col min="34" max="34" width="4.109375" style="55" customWidth="1"/>
    <col min="35" max="37" width="4" style="55" customWidth="1"/>
    <col min="38" max="38" width="4.109375" style="55" customWidth="1"/>
    <col min="39" max="40" width="4" style="55" customWidth="1"/>
    <col min="41" max="41" width="4.109375" style="55" customWidth="1"/>
    <col min="42" max="45" width="4" style="55" customWidth="1"/>
    <col min="46" max="46" width="4.109375" style="55" customWidth="1"/>
    <col min="47" max="49" width="4" style="55" customWidth="1"/>
    <col min="50" max="50" width="4.109375" style="55" customWidth="1"/>
    <col min="51" max="57" width="4" style="55" customWidth="1"/>
    <col min="58" max="71" width="4" style="55" hidden="1" customWidth="1"/>
    <col min="72" max="72" width="9.6640625" style="55" customWidth="1"/>
    <col min="73" max="75" width="4" style="73" customWidth="1"/>
    <col min="76" max="79" width="4.109375" style="55" customWidth="1"/>
    <col min="80" max="80" width="4" style="55" customWidth="1"/>
    <col min="81" max="81" width="4.109375" style="55" customWidth="1"/>
    <col min="82" max="82" width="4" style="55" customWidth="1"/>
    <col min="83" max="85" width="4.109375" style="55" customWidth="1"/>
    <col min="86" max="86" width="4.33203125" style="73" customWidth="1"/>
    <col min="87" max="88" width="4.109375" style="55" customWidth="1"/>
    <col min="89" max="89" width="4.109375" style="73" customWidth="1"/>
    <col min="90" max="91" width="4.109375" style="55" customWidth="1"/>
    <col min="92" max="103" width="4.109375" style="73" customWidth="1"/>
    <col min="104" max="105" width="4.33203125" style="73" customWidth="1"/>
    <col min="106" max="106" width="4.109375" style="73" customWidth="1"/>
    <col min="107" max="115" width="4.109375" style="73" hidden="1" customWidth="1"/>
    <col min="116" max="120" width="4" style="73" hidden="1" customWidth="1"/>
    <col min="121" max="121" width="6.44140625" style="61" customWidth="1"/>
    <col min="122" max="124" width="4" style="55" customWidth="1"/>
    <col min="125" max="125" width="4.109375" style="55" customWidth="1"/>
    <col min="126" max="126" width="4" style="55" customWidth="1"/>
    <col min="127" max="127" width="4.109375" style="55" customWidth="1"/>
    <col min="128" max="131" width="4" style="55" customWidth="1"/>
    <col min="132" max="132" width="4.109375" style="55" customWidth="1"/>
    <col min="133" max="134" width="4" style="55" customWidth="1"/>
    <col min="135" max="135" width="4.109375" style="61" customWidth="1"/>
    <col min="136" max="136" width="4.109375" style="55" customWidth="1"/>
    <col min="137" max="137" width="4" style="55" customWidth="1"/>
    <col min="138" max="138" width="4.109375" style="61" customWidth="1"/>
    <col min="139" max="139" width="4.109375" style="55" customWidth="1"/>
    <col min="140" max="145" width="4" style="55" customWidth="1"/>
    <col min="146" max="146" width="4.109375" style="55" customWidth="1"/>
    <col min="147" max="147" width="4" style="55" customWidth="1"/>
    <col min="148" max="149" width="4.109375" style="55" customWidth="1"/>
    <col min="150" max="150" width="4" style="55" customWidth="1"/>
    <col min="151" max="151" width="4.109375" style="55" customWidth="1"/>
    <col min="152" max="152" width="4" style="55" customWidth="1"/>
    <col min="153" max="153" width="4.109375" style="55" customWidth="1"/>
    <col min="154" max="154" width="4" style="55" customWidth="1"/>
    <col min="155" max="155" width="4.109375" style="55" customWidth="1"/>
    <col min="156" max="156" width="4.109375" style="55" hidden="1" customWidth="1"/>
    <col min="157" max="157" width="4" style="55" hidden="1" customWidth="1"/>
    <col min="158" max="158" width="4.109375" style="55" hidden="1" customWidth="1"/>
    <col min="159" max="159" width="4" style="55" hidden="1" customWidth="1"/>
    <col min="160" max="160" width="4.109375" style="55" hidden="1" customWidth="1"/>
    <col min="161" max="168" width="4" style="55" hidden="1" customWidth="1"/>
    <col min="169" max="170" width="4.109375" style="55" customWidth="1"/>
    <col min="171" max="171" width="4.5546875" style="55" customWidth="1"/>
    <col min="172" max="174" width="4" style="55" customWidth="1"/>
    <col min="175" max="175" width="4.109375" style="55" customWidth="1"/>
    <col min="176" max="176" width="4" style="55" customWidth="1"/>
    <col min="177" max="177" width="4.109375" style="55" customWidth="1"/>
    <col min="178" max="181" width="4" style="55" customWidth="1"/>
    <col min="182" max="182" width="4.109375" style="55" customWidth="1"/>
    <col min="183" max="186" width="4" style="55" customWidth="1"/>
    <col min="187" max="187" width="4.109375" style="55" customWidth="1"/>
    <col min="188" max="188" width="4" style="55" customWidth="1"/>
    <col min="189" max="189" width="4.109375" style="55" customWidth="1"/>
    <col min="190" max="191" width="4" style="55" customWidth="1"/>
    <col min="192" max="192" width="4.109375" style="55" customWidth="1"/>
    <col min="193" max="193" width="4" style="55" customWidth="1"/>
    <col min="194" max="194" width="4.109375" style="55" customWidth="1"/>
    <col min="195" max="195" width="4" style="55" customWidth="1"/>
    <col min="196" max="196" width="4.109375" style="55" customWidth="1"/>
    <col min="197" max="198" width="4" style="55" customWidth="1"/>
    <col min="199" max="199" width="4.109375" style="55" customWidth="1"/>
    <col min="200" max="200" width="4" style="55" customWidth="1"/>
    <col min="201" max="201" width="4.109375" style="55" customWidth="1"/>
    <col min="202" max="202" width="4" style="55" customWidth="1"/>
    <col min="203" max="204" width="4.109375" style="55" customWidth="1"/>
    <col min="205" max="205" width="4" style="55" customWidth="1"/>
    <col min="206" max="206" width="4.109375" style="55" hidden="1" customWidth="1"/>
    <col min="207" max="207" width="4" style="55" hidden="1" customWidth="1"/>
    <col min="208" max="208" width="4.109375" style="55" hidden="1" customWidth="1"/>
    <col min="209" max="215" width="4" style="55" hidden="1" customWidth="1"/>
    <col min="216" max="219" width="4.109375" style="62" hidden="1" customWidth="1"/>
    <col min="220" max="254" width="4.109375" style="62" customWidth="1"/>
    <col min="255" max="260" width="4.109375" style="62" hidden="1" customWidth="1"/>
    <col min="261" max="264" width="4.109375" style="55" hidden="1" customWidth="1"/>
    <col min="265" max="268" width="4.109375" style="62" hidden="1" customWidth="1"/>
    <col min="269" max="282" width="11.44140625" style="62" hidden="1" customWidth="1"/>
    <col min="283" max="411" width="11.44140625" style="62" customWidth="1"/>
    <col min="412" max="16384" width="11.44140625" style="62"/>
  </cols>
  <sheetData>
    <row r="1" spans="1:413" ht="13.8" thickBot="1" x14ac:dyDescent="0.3">
      <c r="A1" s="60"/>
      <c r="I1" s="55">
        <f>(90*K1)</f>
        <v>3060</v>
      </c>
      <c r="K1" s="55">
        <v>34</v>
      </c>
      <c r="X1" s="60"/>
      <c r="BP1" s="60"/>
      <c r="BQ1" s="60"/>
      <c r="BR1" s="60"/>
      <c r="BS1" s="60"/>
      <c r="BU1" s="60"/>
      <c r="BV1" s="60"/>
      <c r="BW1" s="60"/>
      <c r="CB1" s="60"/>
      <c r="CD1" s="60"/>
      <c r="CH1" s="60"/>
      <c r="CK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  <c r="IX1" s="69"/>
      <c r="IY1" s="69"/>
      <c r="IZ1" s="69"/>
      <c r="JE1" s="69"/>
      <c r="JF1" s="69"/>
      <c r="JG1" s="69"/>
      <c r="JH1" s="69"/>
      <c r="JI1" s="69"/>
      <c r="JJ1" s="69"/>
      <c r="JK1" s="69"/>
    </row>
    <row r="2" spans="1:413" s="88" customFormat="1" ht="25.5" customHeight="1" thickTop="1" thickBot="1" x14ac:dyDescent="0.3">
      <c r="A2" s="161"/>
      <c r="B2" s="381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440" t="s">
        <v>0</v>
      </c>
      <c r="P2" s="441"/>
      <c r="Q2" s="442"/>
      <c r="R2" s="63"/>
      <c r="S2" s="63"/>
      <c r="T2" s="63"/>
      <c r="U2" s="63"/>
      <c r="V2" s="382"/>
      <c r="W2" s="383"/>
      <c r="X2" s="277" t="s">
        <v>191</v>
      </c>
      <c r="Y2" s="277" t="s">
        <v>142</v>
      </c>
      <c r="Z2" s="277" t="s">
        <v>165</v>
      </c>
      <c r="AA2" s="276" t="s">
        <v>143</v>
      </c>
      <c r="AB2" s="277" t="s">
        <v>166</v>
      </c>
      <c r="AC2" s="277" t="s">
        <v>218</v>
      </c>
      <c r="AD2" s="277" t="s">
        <v>120</v>
      </c>
      <c r="AE2" s="277" t="s">
        <v>142</v>
      </c>
      <c r="AF2" s="277" t="s">
        <v>191</v>
      </c>
      <c r="AG2" s="277" t="s">
        <v>166</v>
      </c>
      <c r="AH2" s="277" t="s">
        <v>142</v>
      </c>
      <c r="AI2" s="384" t="s">
        <v>120</v>
      </c>
      <c r="AJ2" s="277" t="s">
        <v>226</v>
      </c>
      <c r="AK2" s="277" t="s">
        <v>166</v>
      </c>
      <c r="AL2" s="277" t="s">
        <v>143</v>
      </c>
      <c r="AM2" s="277" t="s">
        <v>144</v>
      </c>
      <c r="AN2" s="384" t="s">
        <v>225</v>
      </c>
      <c r="AO2" s="277" t="s">
        <v>218</v>
      </c>
      <c r="AP2" s="277" t="s">
        <v>120</v>
      </c>
      <c r="AQ2" s="277" t="s">
        <v>218</v>
      </c>
      <c r="AR2" s="277" t="s">
        <v>166</v>
      </c>
      <c r="AS2" s="277" t="s">
        <v>165</v>
      </c>
      <c r="AT2" s="277" t="s">
        <v>120</v>
      </c>
      <c r="AU2" s="277" t="s">
        <v>226</v>
      </c>
      <c r="AV2" s="277" t="s">
        <v>166</v>
      </c>
      <c r="AW2" s="277" t="s">
        <v>144</v>
      </c>
      <c r="AX2" s="277" t="s">
        <v>142</v>
      </c>
      <c r="AY2" s="277" t="s">
        <v>191</v>
      </c>
      <c r="AZ2" s="277" t="s">
        <v>225</v>
      </c>
      <c r="BA2" s="277" t="s">
        <v>143</v>
      </c>
      <c r="BB2" s="277" t="s">
        <v>254</v>
      </c>
      <c r="BC2" s="277" t="s">
        <v>144</v>
      </c>
      <c r="BD2" s="277" t="s">
        <v>165</v>
      </c>
      <c r="BE2" s="277" t="s">
        <v>191</v>
      </c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383"/>
      <c r="BU2" s="277" t="s">
        <v>142</v>
      </c>
      <c r="BV2" s="277" t="s">
        <v>142</v>
      </c>
      <c r="BW2" s="277" t="s">
        <v>143</v>
      </c>
      <c r="BX2" s="385" t="str">
        <f t="shared" ref="BU2:CA4" si="0">AA2</f>
        <v>1-2</v>
      </c>
      <c r="BY2" s="386" t="str">
        <f t="shared" si="0"/>
        <v>2-2</v>
      </c>
      <c r="BZ2" s="386" t="str">
        <f t="shared" si="0"/>
        <v>3-1</v>
      </c>
      <c r="CA2" s="386" t="str">
        <f t="shared" si="0"/>
        <v>1-1</v>
      </c>
      <c r="CB2" s="277" t="s">
        <v>167</v>
      </c>
      <c r="CC2" s="386" t="str">
        <f>AF2</f>
        <v>0-0</v>
      </c>
      <c r="CD2" s="277" t="s">
        <v>144</v>
      </c>
      <c r="CE2" s="386" t="str">
        <f>AH2</f>
        <v>1-0</v>
      </c>
      <c r="CF2" s="277" t="s">
        <v>120</v>
      </c>
      <c r="CG2" s="386" t="str">
        <f>AJ2</f>
        <v>3-0</v>
      </c>
      <c r="CH2" s="277" t="s">
        <v>166</v>
      </c>
      <c r="CI2" s="386" t="str">
        <f t="shared" ref="CI2:CR3" si="1">AL2</f>
        <v>1-2</v>
      </c>
      <c r="CJ2" s="386" t="str">
        <f t="shared" si="1"/>
        <v>2-1</v>
      </c>
      <c r="CK2" s="277" t="str">
        <f t="shared" si="1"/>
        <v>0-1</v>
      </c>
      <c r="CL2" s="386" t="str">
        <f t="shared" si="1"/>
        <v>3-1</v>
      </c>
      <c r="CM2" s="277" t="str">
        <f t="shared" si="1"/>
        <v>1-1</v>
      </c>
      <c r="CN2" s="277" t="str">
        <f t="shared" si="1"/>
        <v>3-1</v>
      </c>
      <c r="CO2" s="277" t="str">
        <f t="shared" si="1"/>
        <v>2-2</v>
      </c>
      <c r="CP2" s="277" t="str">
        <f t="shared" si="1"/>
        <v>0-2</v>
      </c>
      <c r="CQ2" s="277" t="str">
        <f t="shared" si="1"/>
        <v>1-1</v>
      </c>
      <c r="CR2" s="277" t="str">
        <f t="shared" si="1"/>
        <v>3-0</v>
      </c>
      <c r="CS2" s="277" t="str">
        <f t="shared" ref="CS2:DB3" si="2">AV2</f>
        <v>2-2</v>
      </c>
      <c r="CT2" s="277" t="str">
        <f t="shared" si="2"/>
        <v>2-1</v>
      </c>
      <c r="CU2" s="277" t="str">
        <f t="shared" si="2"/>
        <v>1-0</v>
      </c>
      <c r="CV2" s="277" t="str">
        <f t="shared" si="2"/>
        <v>0-0</v>
      </c>
      <c r="CW2" s="277" t="str">
        <f t="shared" si="2"/>
        <v>0-1</v>
      </c>
      <c r="CX2" s="277" t="str">
        <f t="shared" si="2"/>
        <v>1-2</v>
      </c>
      <c r="CY2" s="277" t="str">
        <f t="shared" si="2"/>
        <v>1-3</v>
      </c>
      <c r="CZ2" s="277" t="str">
        <f t="shared" si="2"/>
        <v>2-1</v>
      </c>
      <c r="DA2" s="277" t="str">
        <f t="shared" si="2"/>
        <v>0-2</v>
      </c>
      <c r="DB2" s="277" t="str">
        <f t="shared" si="2"/>
        <v>0-0</v>
      </c>
      <c r="DC2" s="277">
        <f t="shared" ref="DC2:DK3" si="3">BF2</f>
        <v>0</v>
      </c>
      <c r="DD2" s="277">
        <f t="shared" si="3"/>
        <v>0</v>
      </c>
      <c r="DE2" s="277">
        <f t="shared" si="3"/>
        <v>0</v>
      </c>
      <c r="DF2" s="277">
        <f t="shared" si="3"/>
        <v>0</v>
      </c>
      <c r="DG2" s="277">
        <f t="shared" si="3"/>
        <v>0</v>
      </c>
      <c r="DH2" s="277">
        <f t="shared" si="3"/>
        <v>0</v>
      </c>
      <c r="DI2" s="277">
        <f t="shared" si="3"/>
        <v>0</v>
      </c>
      <c r="DJ2" s="277">
        <f t="shared" si="3"/>
        <v>0</v>
      </c>
      <c r="DK2" s="277">
        <f t="shared" si="3"/>
        <v>0</v>
      </c>
      <c r="DL2" s="277"/>
      <c r="DM2" s="277"/>
      <c r="DN2" s="277"/>
      <c r="DO2" s="277"/>
      <c r="DP2" s="277"/>
      <c r="DQ2" s="383"/>
      <c r="DR2" s="386" t="str">
        <f t="shared" ref="DR2:EA3" si="4">BU2</f>
        <v>1-0</v>
      </c>
      <c r="DS2" s="386" t="str">
        <f t="shared" si="4"/>
        <v>1-0</v>
      </c>
      <c r="DT2" s="386" t="str">
        <f t="shared" si="4"/>
        <v>1-2</v>
      </c>
      <c r="DU2" s="385" t="str">
        <f t="shared" si="4"/>
        <v>1-2</v>
      </c>
      <c r="DV2" s="386" t="str">
        <f t="shared" si="4"/>
        <v>2-2</v>
      </c>
      <c r="DW2" s="386" t="str">
        <f t="shared" si="4"/>
        <v>3-1</v>
      </c>
      <c r="DX2" s="386" t="str">
        <f t="shared" si="4"/>
        <v>1-1</v>
      </c>
      <c r="DY2" s="386" t="str">
        <f t="shared" si="4"/>
        <v>2-0</v>
      </c>
      <c r="DZ2" s="386" t="str">
        <f t="shared" si="4"/>
        <v>0-0</v>
      </c>
      <c r="EA2" s="386" t="str">
        <f t="shared" si="4"/>
        <v>2-1</v>
      </c>
      <c r="EB2" s="386" t="str">
        <f t="shared" ref="EB2:EJ3" si="5">CE2</f>
        <v>1-0</v>
      </c>
      <c r="EC2" s="386" t="str">
        <f t="shared" si="5"/>
        <v>1-1</v>
      </c>
      <c r="ED2" s="386" t="str">
        <f t="shared" si="5"/>
        <v>3-0</v>
      </c>
      <c r="EE2" s="386" t="str">
        <f t="shared" si="5"/>
        <v>2-2</v>
      </c>
      <c r="EF2" s="386" t="str">
        <f t="shared" si="5"/>
        <v>1-2</v>
      </c>
      <c r="EG2" s="386" t="str">
        <f t="shared" si="5"/>
        <v>2-1</v>
      </c>
      <c r="EH2" s="386" t="str">
        <f t="shared" si="5"/>
        <v>0-1</v>
      </c>
      <c r="EI2" s="386" t="str">
        <f t="shared" si="5"/>
        <v>3-1</v>
      </c>
      <c r="EJ2" s="386" t="str">
        <f t="shared" si="5"/>
        <v>1-1</v>
      </c>
      <c r="EK2" s="386" t="str">
        <f t="shared" ref="EK2:EN3" si="6">CN2</f>
        <v>3-1</v>
      </c>
      <c r="EL2" s="386" t="str">
        <f t="shared" si="6"/>
        <v>2-2</v>
      </c>
      <c r="EM2" s="386" t="str">
        <f t="shared" si="6"/>
        <v>0-2</v>
      </c>
      <c r="EN2" s="386" t="str">
        <f>CM2</f>
        <v>1-1</v>
      </c>
      <c r="EO2" s="386" t="str">
        <f t="shared" ref="EO2:EX3" si="7">CR2</f>
        <v>3-0</v>
      </c>
      <c r="EP2" s="386" t="str">
        <f t="shared" si="7"/>
        <v>2-2</v>
      </c>
      <c r="EQ2" s="386" t="str">
        <f t="shared" si="7"/>
        <v>2-1</v>
      </c>
      <c r="ER2" s="386" t="str">
        <f t="shared" si="7"/>
        <v>1-0</v>
      </c>
      <c r="ES2" s="386" t="str">
        <f t="shared" si="7"/>
        <v>0-0</v>
      </c>
      <c r="ET2" s="386" t="str">
        <f t="shared" si="7"/>
        <v>0-1</v>
      </c>
      <c r="EU2" s="386" t="str">
        <f t="shared" si="7"/>
        <v>1-2</v>
      </c>
      <c r="EV2" s="386" t="str">
        <f t="shared" si="7"/>
        <v>1-3</v>
      </c>
      <c r="EW2" s="386" t="str">
        <f t="shared" si="7"/>
        <v>2-1</v>
      </c>
      <c r="EX2" s="386" t="str">
        <f t="shared" si="7"/>
        <v>0-2</v>
      </c>
      <c r="EY2" s="386" t="str">
        <f t="shared" ref="EY2:FH3" si="8">DB2</f>
        <v>0-0</v>
      </c>
      <c r="EZ2" s="386">
        <f t="shared" si="8"/>
        <v>0</v>
      </c>
      <c r="FA2" s="386">
        <f t="shared" si="8"/>
        <v>0</v>
      </c>
      <c r="FB2" s="386">
        <f t="shared" si="8"/>
        <v>0</v>
      </c>
      <c r="FC2" s="386">
        <f t="shared" si="8"/>
        <v>0</v>
      </c>
      <c r="FD2" s="386">
        <f t="shared" si="8"/>
        <v>0</v>
      </c>
      <c r="FE2" s="386">
        <f t="shared" si="8"/>
        <v>0</v>
      </c>
      <c r="FF2" s="386">
        <f t="shared" si="8"/>
        <v>0</v>
      </c>
      <c r="FG2" s="386">
        <f t="shared" si="8"/>
        <v>0</v>
      </c>
      <c r="FH2" s="386">
        <f t="shared" si="8"/>
        <v>0</v>
      </c>
      <c r="FI2" s="386">
        <f t="shared" ref="FI2:FL3" si="9">DL2</f>
        <v>0</v>
      </c>
      <c r="FJ2" s="386">
        <f t="shared" si="9"/>
        <v>0</v>
      </c>
      <c r="FK2" s="386">
        <f t="shared" si="9"/>
        <v>0</v>
      </c>
      <c r="FL2" s="386">
        <f t="shared" si="9"/>
        <v>0</v>
      </c>
      <c r="FM2" s="465" t="s">
        <v>30</v>
      </c>
      <c r="FN2" s="466"/>
      <c r="FO2" s="467"/>
      <c r="FP2" s="389">
        <f>BP2</f>
        <v>0</v>
      </c>
      <c r="FQ2" s="389" t="str">
        <f t="shared" ref="FQ2:FZ4" si="10">Y2</f>
        <v>1-0</v>
      </c>
      <c r="FR2" s="389" t="str">
        <f t="shared" si="10"/>
        <v>0-2</v>
      </c>
      <c r="FS2" s="387" t="str">
        <f t="shared" si="10"/>
        <v>1-2</v>
      </c>
      <c r="FT2" s="388" t="str">
        <f t="shared" si="10"/>
        <v>2-2</v>
      </c>
      <c r="FU2" s="388" t="str">
        <f t="shared" si="10"/>
        <v>3-1</v>
      </c>
      <c r="FV2" s="388" t="str">
        <f t="shared" si="10"/>
        <v>1-1</v>
      </c>
      <c r="FW2" s="389" t="str">
        <f t="shared" si="10"/>
        <v>1-0</v>
      </c>
      <c r="FX2" s="388" t="str">
        <f t="shared" si="10"/>
        <v>0-0</v>
      </c>
      <c r="FY2" s="389" t="str">
        <f t="shared" si="10"/>
        <v>2-2</v>
      </c>
      <c r="FZ2" s="389" t="str">
        <f t="shared" si="10"/>
        <v>1-0</v>
      </c>
      <c r="GA2" s="389" t="str">
        <f t="shared" ref="GA2:GJ4" si="11">AI2</f>
        <v>1-1</v>
      </c>
      <c r="GB2" s="389" t="str">
        <f t="shared" si="11"/>
        <v>3-0</v>
      </c>
      <c r="GC2" s="389" t="str">
        <f t="shared" si="11"/>
        <v>2-2</v>
      </c>
      <c r="GD2" s="389" t="str">
        <f t="shared" si="11"/>
        <v>1-2</v>
      </c>
      <c r="GE2" s="389" t="str">
        <f t="shared" si="11"/>
        <v>2-1</v>
      </c>
      <c r="GF2" s="389" t="str">
        <f t="shared" si="11"/>
        <v>0-1</v>
      </c>
      <c r="GG2" s="388" t="str">
        <f t="shared" si="11"/>
        <v>3-1</v>
      </c>
      <c r="GH2" s="389" t="str">
        <f t="shared" si="11"/>
        <v>1-1</v>
      </c>
      <c r="GI2" s="389" t="str">
        <f t="shared" si="11"/>
        <v>3-1</v>
      </c>
      <c r="GJ2" s="389" t="str">
        <f t="shared" si="11"/>
        <v>2-2</v>
      </c>
      <c r="GK2" s="389" t="str">
        <f t="shared" ref="GK2:GT4" si="12">AS2</f>
        <v>0-2</v>
      </c>
      <c r="GL2" s="389" t="str">
        <f t="shared" si="12"/>
        <v>1-1</v>
      </c>
      <c r="GM2" s="389" t="str">
        <f t="shared" si="12"/>
        <v>3-0</v>
      </c>
      <c r="GN2" s="389" t="str">
        <f t="shared" si="12"/>
        <v>2-2</v>
      </c>
      <c r="GO2" s="389" t="str">
        <f t="shared" si="12"/>
        <v>2-1</v>
      </c>
      <c r="GP2" s="389" t="str">
        <f t="shared" si="12"/>
        <v>1-0</v>
      </c>
      <c r="GQ2" s="389" t="str">
        <f t="shared" si="12"/>
        <v>0-0</v>
      </c>
      <c r="GR2" s="389" t="str">
        <f t="shared" si="12"/>
        <v>0-1</v>
      </c>
      <c r="GS2" s="389" t="str">
        <f t="shared" si="12"/>
        <v>1-2</v>
      </c>
      <c r="GT2" s="389" t="str">
        <f t="shared" si="12"/>
        <v>1-3</v>
      </c>
      <c r="GU2" s="389" t="str">
        <f t="shared" ref="GU2:HD4" si="13">BC2</f>
        <v>2-1</v>
      </c>
      <c r="GV2" s="389" t="str">
        <f t="shared" si="13"/>
        <v>0-2</v>
      </c>
      <c r="GW2" s="389" t="str">
        <f t="shared" si="13"/>
        <v>0-0</v>
      </c>
      <c r="GX2" s="389">
        <f t="shared" si="13"/>
        <v>0</v>
      </c>
      <c r="GY2" s="389">
        <f t="shared" si="13"/>
        <v>0</v>
      </c>
      <c r="GZ2" s="389">
        <f t="shared" si="13"/>
        <v>0</v>
      </c>
      <c r="HA2" s="389">
        <f t="shared" si="13"/>
        <v>0</v>
      </c>
      <c r="HB2" s="389">
        <f t="shared" si="13"/>
        <v>0</v>
      </c>
      <c r="HC2" s="389">
        <f t="shared" si="13"/>
        <v>0</v>
      </c>
      <c r="HD2" s="389">
        <f t="shared" si="13"/>
        <v>0</v>
      </c>
      <c r="HE2" s="389">
        <f t="shared" ref="HE2:HG4" si="14">BM2</f>
        <v>0</v>
      </c>
      <c r="HF2" s="389">
        <f t="shared" si="14"/>
        <v>0</v>
      </c>
      <c r="HG2" s="389">
        <f t="shared" si="14"/>
        <v>0</v>
      </c>
      <c r="HH2" s="389">
        <f>BT2</f>
        <v>0</v>
      </c>
      <c r="HI2" s="276" t="str">
        <f>BU2</f>
        <v>1-0</v>
      </c>
      <c r="HJ2" s="276" t="str">
        <f>BV2</f>
        <v>1-0</v>
      </c>
      <c r="HK2" s="276" t="str">
        <f>BW2</f>
        <v>1-2</v>
      </c>
      <c r="HL2" s="462" t="s">
        <v>31</v>
      </c>
      <c r="HM2" s="276" t="str">
        <f t="shared" ref="HM2:HW4" si="15">X2</f>
        <v>0-0</v>
      </c>
      <c r="HN2" s="276" t="str">
        <f t="shared" si="15"/>
        <v>1-0</v>
      </c>
      <c r="HO2" s="276" t="str">
        <f t="shared" si="15"/>
        <v>0-2</v>
      </c>
      <c r="HP2" s="276" t="str">
        <f t="shared" si="15"/>
        <v>1-2</v>
      </c>
      <c r="HQ2" s="276" t="str">
        <f t="shared" si="15"/>
        <v>2-2</v>
      </c>
      <c r="HR2" s="276" t="str">
        <f t="shared" si="15"/>
        <v>3-1</v>
      </c>
      <c r="HS2" s="276" t="str">
        <f t="shared" si="15"/>
        <v>1-1</v>
      </c>
      <c r="HT2" s="276" t="str">
        <f t="shared" si="15"/>
        <v>1-0</v>
      </c>
      <c r="HU2" s="276" t="str">
        <f t="shared" si="15"/>
        <v>0-0</v>
      </c>
      <c r="HV2" s="276" t="str">
        <f t="shared" si="15"/>
        <v>2-2</v>
      </c>
      <c r="HW2" s="276" t="str">
        <f t="shared" si="15"/>
        <v>1-0</v>
      </c>
      <c r="HX2" s="277" t="s">
        <v>120</v>
      </c>
      <c r="HY2" s="276" t="str">
        <f>AJ2</f>
        <v>3-0</v>
      </c>
      <c r="HZ2" s="277" t="s">
        <v>166</v>
      </c>
      <c r="IA2" s="276" t="str">
        <f t="shared" ref="IA2:IJ4" si="16">AL2</f>
        <v>1-2</v>
      </c>
      <c r="IB2" s="276" t="str">
        <f t="shared" si="16"/>
        <v>2-1</v>
      </c>
      <c r="IC2" s="276" t="str">
        <f t="shared" si="16"/>
        <v>0-1</v>
      </c>
      <c r="ID2" s="276" t="str">
        <f t="shared" si="16"/>
        <v>3-1</v>
      </c>
      <c r="IE2" s="276" t="str">
        <f t="shared" si="16"/>
        <v>1-1</v>
      </c>
      <c r="IF2" s="276" t="str">
        <f t="shared" si="16"/>
        <v>3-1</v>
      </c>
      <c r="IG2" s="276" t="str">
        <f t="shared" si="16"/>
        <v>2-2</v>
      </c>
      <c r="IH2" s="276" t="str">
        <f t="shared" si="16"/>
        <v>0-2</v>
      </c>
      <c r="II2" s="276" t="str">
        <f t="shared" si="16"/>
        <v>1-1</v>
      </c>
      <c r="IJ2" s="276" t="str">
        <f t="shared" si="16"/>
        <v>3-0</v>
      </c>
      <c r="IK2" s="276" t="str">
        <f t="shared" ref="IK2:IT4" si="17">AV2</f>
        <v>2-2</v>
      </c>
      <c r="IL2" s="276" t="str">
        <f t="shared" si="17"/>
        <v>2-1</v>
      </c>
      <c r="IM2" s="276" t="str">
        <f t="shared" si="17"/>
        <v>1-0</v>
      </c>
      <c r="IN2" s="276" t="str">
        <f t="shared" si="17"/>
        <v>0-0</v>
      </c>
      <c r="IO2" s="276" t="str">
        <f t="shared" si="17"/>
        <v>0-1</v>
      </c>
      <c r="IP2" s="276" t="str">
        <f t="shared" si="17"/>
        <v>1-2</v>
      </c>
      <c r="IQ2" s="276" t="str">
        <f t="shared" si="17"/>
        <v>1-3</v>
      </c>
      <c r="IR2" s="276" t="str">
        <f t="shared" si="17"/>
        <v>2-1</v>
      </c>
      <c r="IS2" s="276" t="str">
        <f t="shared" si="17"/>
        <v>0-2</v>
      </c>
      <c r="IT2" s="408" t="str">
        <f t="shared" si="17"/>
        <v>0-0</v>
      </c>
      <c r="IU2" s="276">
        <f t="shared" ref="IU2:JC4" si="18">BF2</f>
        <v>0</v>
      </c>
      <c r="IV2" s="276">
        <f t="shared" si="18"/>
        <v>0</v>
      </c>
      <c r="IW2" s="276">
        <f t="shared" si="18"/>
        <v>0</v>
      </c>
      <c r="IX2" s="276">
        <f t="shared" si="18"/>
        <v>0</v>
      </c>
      <c r="IY2" s="276">
        <f t="shared" si="18"/>
        <v>0</v>
      </c>
      <c r="IZ2" s="276">
        <f t="shared" si="18"/>
        <v>0</v>
      </c>
      <c r="JA2" s="276">
        <f t="shared" si="18"/>
        <v>0</v>
      </c>
      <c r="JB2" s="277">
        <f t="shared" si="18"/>
        <v>0</v>
      </c>
      <c r="JC2" s="390">
        <f t="shared" si="18"/>
        <v>0</v>
      </c>
      <c r="JD2" s="276"/>
      <c r="JE2" s="276"/>
      <c r="JF2" s="276"/>
      <c r="JG2" s="276"/>
      <c r="JH2" s="408"/>
      <c r="JI2" s="60"/>
      <c r="JJ2" s="60"/>
      <c r="JK2" s="60"/>
      <c r="JL2" s="60"/>
      <c r="JM2" s="60"/>
      <c r="JN2" s="60"/>
      <c r="JO2" s="60"/>
      <c r="JP2" s="60"/>
      <c r="JQ2" s="60"/>
      <c r="JR2" s="60"/>
      <c r="JS2" s="60"/>
      <c r="JT2" s="60"/>
      <c r="JU2" s="60"/>
      <c r="JV2" s="60"/>
      <c r="JW2" s="60"/>
      <c r="JX2" s="60"/>
      <c r="JY2" s="60"/>
      <c r="JZ2" s="60"/>
      <c r="KA2" s="60"/>
      <c r="KB2" s="60"/>
      <c r="KC2" s="60"/>
      <c r="KD2" s="60"/>
      <c r="KE2" s="60"/>
      <c r="KF2" s="60"/>
      <c r="KG2" s="60"/>
      <c r="KH2" s="60"/>
      <c r="KI2" s="60"/>
      <c r="KJ2" s="60"/>
      <c r="KK2" s="60"/>
      <c r="KL2" s="60"/>
      <c r="KM2" s="60"/>
      <c r="KN2" s="60"/>
      <c r="KO2" s="60"/>
      <c r="KP2" s="60"/>
      <c r="KQ2" s="60"/>
      <c r="KR2" s="60"/>
      <c r="KS2" s="60"/>
      <c r="KT2" s="60"/>
      <c r="KU2" s="60"/>
      <c r="KV2" s="60"/>
      <c r="KW2" s="60"/>
      <c r="KX2" s="60"/>
      <c r="KY2" s="60"/>
      <c r="KZ2" s="60"/>
      <c r="LA2" s="60"/>
      <c r="LB2" s="60"/>
      <c r="LC2" s="60"/>
      <c r="LD2" s="60"/>
      <c r="LE2" s="60"/>
      <c r="LF2" s="60"/>
      <c r="LG2" s="60"/>
      <c r="LH2" s="60"/>
      <c r="LI2" s="60"/>
      <c r="LJ2" s="60"/>
      <c r="LK2" s="60"/>
      <c r="LL2" s="60"/>
      <c r="LM2" s="60"/>
      <c r="LN2" s="60"/>
      <c r="LO2" s="60"/>
      <c r="LP2" s="60"/>
      <c r="LQ2" s="60"/>
      <c r="LR2" s="60"/>
      <c r="LS2" s="60"/>
      <c r="LT2" s="60"/>
      <c r="LU2" s="60"/>
      <c r="LV2" s="60"/>
      <c r="LW2" s="60"/>
      <c r="LX2" s="60"/>
      <c r="LY2" s="60"/>
      <c r="LZ2" s="60"/>
      <c r="MA2" s="60"/>
      <c r="MB2" s="60"/>
      <c r="MC2" s="60"/>
      <c r="MD2" s="60"/>
      <c r="ME2" s="60"/>
      <c r="MF2" s="60"/>
      <c r="MG2" s="60"/>
      <c r="MH2" s="60"/>
      <c r="MI2" s="60"/>
      <c r="MJ2" s="60"/>
      <c r="MK2" s="60"/>
      <c r="ML2" s="60"/>
      <c r="MM2" s="60"/>
      <c r="MN2" s="60"/>
      <c r="MO2" s="60"/>
      <c r="MP2" s="60"/>
      <c r="MQ2" s="60"/>
      <c r="MR2" s="60"/>
      <c r="MS2" s="60"/>
      <c r="MT2" s="60"/>
      <c r="MU2" s="60"/>
      <c r="MV2" s="60"/>
      <c r="MW2" s="60"/>
      <c r="MX2" s="60"/>
      <c r="MY2" s="60"/>
      <c r="MZ2" s="60"/>
      <c r="NA2" s="60"/>
      <c r="NB2" s="60"/>
      <c r="NC2" s="60"/>
      <c r="ND2" s="60"/>
      <c r="NE2" s="60"/>
      <c r="NF2" s="60"/>
      <c r="NG2" s="60"/>
      <c r="NH2" s="60"/>
      <c r="NI2" s="60"/>
      <c r="NJ2" s="60"/>
      <c r="NK2" s="60"/>
      <c r="NL2" s="60"/>
      <c r="NM2" s="60"/>
      <c r="NN2" s="60"/>
      <c r="NO2" s="60"/>
      <c r="NP2" s="60"/>
      <c r="NQ2" s="60"/>
      <c r="NR2" s="60"/>
      <c r="NS2" s="60"/>
      <c r="NT2" s="60"/>
      <c r="NU2" s="60"/>
      <c r="NV2" s="60"/>
      <c r="NW2" s="60"/>
      <c r="NX2" s="60"/>
      <c r="NY2" s="60"/>
      <c r="NZ2" s="60"/>
      <c r="OA2" s="60"/>
      <c r="OB2" s="60"/>
      <c r="OC2" s="60"/>
      <c r="OD2" s="60"/>
      <c r="OE2" s="60"/>
      <c r="OF2" s="60"/>
      <c r="OG2" s="60"/>
      <c r="OH2" s="60"/>
      <c r="OI2" s="60"/>
      <c r="OJ2" s="60"/>
      <c r="OK2" s="60"/>
      <c r="OL2" s="60"/>
      <c r="OM2" s="60"/>
      <c r="ON2" s="60"/>
      <c r="OO2" s="60"/>
      <c r="OP2" s="60"/>
      <c r="OQ2" s="60"/>
      <c r="OR2" s="60"/>
      <c r="OS2" s="60"/>
      <c r="OT2" s="60"/>
      <c r="OU2" s="60"/>
      <c r="OV2" s="60"/>
      <c r="OW2" s="60"/>
    </row>
    <row r="3" spans="1:413" s="34" customFormat="1" ht="91.5" customHeight="1" thickTop="1" thickBot="1" x14ac:dyDescent="0.3">
      <c r="A3" s="195"/>
      <c r="B3" s="196"/>
      <c r="C3" s="450" t="s">
        <v>1</v>
      </c>
      <c r="D3" s="450" t="s">
        <v>2</v>
      </c>
      <c r="E3" s="450" t="s">
        <v>3</v>
      </c>
      <c r="F3" s="450" t="s">
        <v>4</v>
      </c>
      <c r="G3" s="450" t="s">
        <v>5</v>
      </c>
      <c r="H3" s="450" t="s">
        <v>6</v>
      </c>
      <c r="I3" s="450" t="s">
        <v>7</v>
      </c>
      <c r="J3" s="450" t="s">
        <v>32</v>
      </c>
      <c r="K3" s="450" t="s">
        <v>33</v>
      </c>
      <c r="L3" s="450" t="s">
        <v>8</v>
      </c>
      <c r="M3" s="450" t="s">
        <v>9</v>
      </c>
      <c r="N3" s="450" t="s">
        <v>10</v>
      </c>
      <c r="O3" s="450" t="s">
        <v>11</v>
      </c>
      <c r="P3" s="450" t="s">
        <v>12</v>
      </c>
      <c r="Q3" s="450" t="s">
        <v>13</v>
      </c>
      <c r="R3" s="450" t="s">
        <v>14</v>
      </c>
      <c r="S3" s="450" t="s">
        <v>15</v>
      </c>
      <c r="T3" s="450" t="s">
        <v>16</v>
      </c>
      <c r="U3" s="450" t="s">
        <v>17</v>
      </c>
      <c r="V3" s="450" t="s">
        <v>18</v>
      </c>
      <c r="W3" s="126"/>
      <c r="X3" s="297" t="s">
        <v>187</v>
      </c>
      <c r="Y3" s="127" t="s">
        <v>162</v>
      </c>
      <c r="Z3" s="297" t="s">
        <v>164</v>
      </c>
      <c r="AA3" s="128" t="s">
        <v>203</v>
      </c>
      <c r="AB3" s="297" t="s">
        <v>204</v>
      </c>
      <c r="AC3" s="127" t="s">
        <v>205</v>
      </c>
      <c r="AD3" s="297" t="s">
        <v>206</v>
      </c>
      <c r="AE3" s="127" t="s">
        <v>207</v>
      </c>
      <c r="AF3" s="297" t="s">
        <v>208</v>
      </c>
      <c r="AG3" s="128" t="s">
        <v>209</v>
      </c>
      <c r="AH3" s="297" t="s">
        <v>210</v>
      </c>
      <c r="AI3" s="127" t="s">
        <v>211</v>
      </c>
      <c r="AJ3" s="297" t="s">
        <v>212</v>
      </c>
      <c r="AK3" s="405" t="s">
        <v>213</v>
      </c>
      <c r="AL3" s="127" t="s">
        <v>214</v>
      </c>
      <c r="AM3" s="297" t="s">
        <v>215</v>
      </c>
      <c r="AN3" s="405" t="s">
        <v>216</v>
      </c>
      <c r="AO3" s="127" t="s">
        <v>187</v>
      </c>
      <c r="AP3" s="297" t="s">
        <v>162</v>
      </c>
      <c r="AQ3" s="127" t="s">
        <v>164</v>
      </c>
      <c r="AR3" s="320" t="s">
        <v>203</v>
      </c>
      <c r="AS3" s="127" t="s">
        <v>204</v>
      </c>
      <c r="AT3" s="297" t="s">
        <v>205</v>
      </c>
      <c r="AU3" s="127" t="s">
        <v>206</v>
      </c>
      <c r="AV3" s="297" t="s">
        <v>207</v>
      </c>
      <c r="AW3" s="127" t="s">
        <v>208</v>
      </c>
      <c r="AX3" s="320" t="s">
        <v>209</v>
      </c>
      <c r="AY3" s="127" t="s">
        <v>210</v>
      </c>
      <c r="AZ3" s="297" t="s">
        <v>211</v>
      </c>
      <c r="BA3" s="127" t="s">
        <v>212</v>
      </c>
      <c r="BB3" s="129" t="s">
        <v>213</v>
      </c>
      <c r="BC3" s="297" t="s">
        <v>214</v>
      </c>
      <c r="BD3" s="127" t="s">
        <v>215</v>
      </c>
      <c r="BE3" s="129" t="s">
        <v>216</v>
      </c>
      <c r="BF3" s="127"/>
      <c r="BG3" s="127"/>
      <c r="BH3" s="127"/>
      <c r="BI3" s="127"/>
      <c r="BJ3" s="297"/>
      <c r="BK3" s="127"/>
      <c r="BL3" s="128"/>
      <c r="BM3" s="297"/>
      <c r="BN3" s="127"/>
      <c r="BO3" s="297"/>
      <c r="BP3" s="297"/>
      <c r="BQ3" s="297"/>
      <c r="BR3" s="297"/>
      <c r="BS3" s="297"/>
      <c r="BT3" s="126"/>
      <c r="BU3" s="130" t="str">
        <f>X3</f>
        <v>Penya Esportiva</v>
      </c>
      <c r="BV3" s="130" t="str">
        <f>Y3</f>
        <v>Badalona</v>
      </c>
      <c r="BW3" s="130" t="str">
        <f>Z3</f>
        <v>Lleida</v>
      </c>
      <c r="BX3" s="130" t="str">
        <f t="shared" si="0"/>
        <v>Espanyol B</v>
      </c>
      <c r="BY3" s="130" t="str">
        <f t="shared" si="0"/>
        <v>Formentera</v>
      </c>
      <c r="BZ3" s="130" t="str">
        <f t="shared" si="0"/>
        <v>Torrent</v>
      </c>
      <c r="CA3" s="130" t="str">
        <f t="shared" si="0"/>
        <v>Sant Andreu</v>
      </c>
      <c r="CB3" s="130" t="str">
        <f>AE3</f>
        <v>Andratx</v>
      </c>
      <c r="CC3" s="130" t="str">
        <f>AF3</f>
        <v>Penya Indendent</v>
      </c>
      <c r="CD3" s="130" t="str">
        <f>AG3</f>
        <v>Cerdanyola</v>
      </c>
      <c r="CE3" s="130" t="str">
        <f>AH3</f>
        <v>Europa</v>
      </c>
      <c r="CF3" s="130" t="str">
        <f>AI3</f>
        <v>Hèrcules</v>
      </c>
      <c r="CG3" s="130" t="str">
        <f>AJ3</f>
        <v>La Nucia</v>
      </c>
      <c r="CH3" s="130" t="str">
        <f>AK3</f>
        <v>Terrassa</v>
      </c>
      <c r="CI3" s="130" t="str">
        <f t="shared" si="1"/>
        <v>Mestalla</v>
      </c>
      <c r="CJ3" s="130" t="str">
        <f t="shared" si="1"/>
        <v>Saguntino</v>
      </c>
      <c r="CK3" s="130" t="str">
        <f t="shared" si="1"/>
        <v>Manresa</v>
      </c>
      <c r="CL3" s="130" t="str">
        <f t="shared" si="1"/>
        <v>Penya Esportiva</v>
      </c>
      <c r="CM3" s="130" t="str">
        <f t="shared" si="1"/>
        <v>Badalona</v>
      </c>
      <c r="CN3" s="130" t="str">
        <f t="shared" si="1"/>
        <v>Lleida</v>
      </c>
      <c r="CO3" s="130" t="str">
        <f t="shared" si="1"/>
        <v>Espanyol B</v>
      </c>
      <c r="CP3" s="130" t="str">
        <f t="shared" si="1"/>
        <v>Formentera</v>
      </c>
      <c r="CQ3" s="130" t="str">
        <f t="shared" si="1"/>
        <v>Torrent</v>
      </c>
      <c r="CR3" s="130" t="str">
        <f t="shared" si="1"/>
        <v>Sant Andreu</v>
      </c>
      <c r="CS3" s="130" t="str">
        <f t="shared" si="2"/>
        <v>Andratx</v>
      </c>
      <c r="CT3" s="130" t="str">
        <f t="shared" si="2"/>
        <v>Penya Indendent</v>
      </c>
      <c r="CU3" s="130" t="str">
        <f t="shared" si="2"/>
        <v>Cerdanyola</v>
      </c>
      <c r="CV3" s="130" t="str">
        <f t="shared" si="2"/>
        <v>Europa</v>
      </c>
      <c r="CW3" s="130" t="str">
        <f t="shared" si="2"/>
        <v>Hèrcules</v>
      </c>
      <c r="CX3" s="130" t="str">
        <f t="shared" si="2"/>
        <v>La Nucia</v>
      </c>
      <c r="CY3" s="130" t="str">
        <f t="shared" si="2"/>
        <v>Terrassa</v>
      </c>
      <c r="CZ3" s="130" t="str">
        <f t="shared" si="2"/>
        <v>Mestalla</v>
      </c>
      <c r="DA3" s="130" t="str">
        <f t="shared" si="2"/>
        <v>Saguntino</v>
      </c>
      <c r="DB3" s="130" t="str">
        <f t="shared" si="2"/>
        <v>Manresa</v>
      </c>
      <c r="DC3" s="130">
        <f t="shared" si="3"/>
        <v>0</v>
      </c>
      <c r="DD3" s="130">
        <f t="shared" si="3"/>
        <v>0</v>
      </c>
      <c r="DE3" s="130">
        <f t="shared" si="3"/>
        <v>0</v>
      </c>
      <c r="DF3" s="130">
        <f t="shared" si="3"/>
        <v>0</v>
      </c>
      <c r="DG3" s="130">
        <f t="shared" si="3"/>
        <v>0</v>
      </c>
      <c r="DH3" s="130">
        <f t="shared" si="3"/>
        <v>0</v>
      </c>
      <c r="DI3" s="130">
        <f t="shared" si="3"/>
        <v>0</v>
      </c>
      <c r="DJ3" s="130">
        <f t="shared" si="3"/>
        <v>0</v>
      </c>
      <c r="DK3" s="130">
        <f t="shared" si="3"/>
        <v>0</v>
      </c>
      <c r="DL3" s="130">
        <f>BO3</f>
        <v>0</v>
      </c>
      <c r="DM3" s="130">
        <f>BP3</f>
        <v>0</v>
      </c>
      <c r="DN3" s="130">
        <f>BQ3</f>
        <v>0</v>
      </c>
      <c r="DO3" s="130">
        <f>BR3</f>
        <v>0</v>
      </c>
      <c r="DP3" s="130">
        <f>BS3</f>
        <v>0</v>
      </c>
      <c r="DQ3" s="474" t="s">
        <v>34</v>
      </c>
      <c r="DR3" s="130" t="str">
        <f t="shared" si="4"/>
        <v>Penya Esportiva</v>
      </c>
      <c r="DS3" s="130" t="str">
        <f t="shared" si="4"/>
        <v>Badalona</v>
      </c>
      <c r="DT3" s="130" t="str">
        <f t="shared" si="4"/>
        <v>Lleida</v>
      </c>
      <c r="DU3" s="130" t="str">
        <f t="shared" si="4"/>
        <v>Espanyol B</v>
      </c>
      <c r="DV3" s="130" t="str">
        <f t="shared" si="4"/>
        <v>Formentera</v>
      </c>
      <c r="DW3" s="130" t="str">
        <f t="shared" si="4"/>
        <v>Torrent</v>
      </c>
      <c r="DX3" s="130" t="str">
        <f t="shared" si="4"/>
        <v>Sant Andreu</v>
      </c>
      <c r="DY3" s="130" t="str">
        <f t="shared" si="4"/>
        <v>Andratx</v>
      </c>
      <c r="DZ3" s="130" t="str">
        <f t="shared" si="4"/>
        <v>Penya Indendent</v>
      </c>
      <c r="EA3" s="130" t="str">
        <f t="shared" si="4"/>
        <v>Cerdanyola</v>
      </c>
      <c r="EB3" s="130" t="str">
        <f t="shared" si="5"/>
        <v>Europa</v>
      </c>
      <c r="EC3" s="130" t="str">
        <f t="shared" si="5"/>
        <v>Hèrcules</v>
      </c>
      <c r="ED3" s="130" t="str">
        <f t="shared" si="5"/>
        <v>La Nucia</v>
      </c>
      <c r="EE3" s="130" t="str">
        <f t="shared" si="5"/>
        <v>Terrassa</v>
      </c>
      <c r="EF3" s="130" t="str">
        <f t="shared" si="5"/>
        <v>Mestalla</v>
      </c>
      <c r="EG3" s="130" t="str">
        <f t="shared" si="5"/>
        <v>Saguntino</v>
      </c>
      <c r="EH3" s="130" t="str">
        <f t="shared" si="5"/>
        <v>Manresa</v>
      </c>
      <c r="EI3" s="130" t="str">
        <f t="shared" si="5"/>
        <v>Penya Esportiva</v>
      </c>
      <c r="EJ3" s="130" t="str">
        <f t="shared" si="5"/>
        <v>Badalona</v>
      </c>
      <c r="EK3" s="130" t="str">
        <f t="shared" si="6"/>
        <v>Lleida</v>
      </c>
      <c r="EL3" s="130" t="str">
        <f t="shared" si="6"/>
        <v>Espanyol B</v>
      </c>
      <c r="EM3" s="130" t="str">
        <f t="shared" si="6"/>
        <v>Formentera</v>
      </c>
      <c r="EN3" s="130" t="str">
        <f t="shared" si="6"/>
        <v>Torrent</v>
      </c>
      <c r="EO3" s="130" t="str">
        <f t="shared" si="7"/>
        <v>Sant Andreu</v>
      </c>
      <c r="EP3" s="130" t="str">
        <f t="shared" si="7"/>
        <v>Andratx</v>
      </c>
      <c r="EQ3" s="130" t="str">
        <f t="shared" si="7"/>
        <v>Penya Indendent</v>
      </c>
      <c r="ER3" s="130" t="str">
        <f t="shared" si="7"/>
        <v>Cerdanyola</v>
      </c>
      <c r="ES3" s="130" t="str">
        <f t="shared" si="7"/>
        <v>Europa</v>
      </c>
      <c r="ET3" s="130" t="str">
        <f t="shared" si="7"/>
        <v>Hèrcules</v>
      </c>
      <c r="EU3" s="130" t="str">
        <f t="shared" si="7"/>
        <v>La Nucia</v>
      </c>
      <c r="EV3" s="130" t="str">
        <f t="shared" si="7"/>
        <v>Terrassa</v>
      </c>
      <c r="EW3" s="130" t="str">
        <f t="shared" si="7"/>
        <v>Mestalla</v>
      </c>
      <c r="EX3" s="130" t="str">
        <f t="shared" si="7"/>
        <v>Saguntino</v>
      </c>
      <c r="EY3" s="130" t="str">
        <f t="shared" si="8"/>
        <v>Manresa</v>
      </c>
      <c r="EZ3" s="130">
        <f t="shared" si="8"/>
        <v>0</v>
      </c>
      <c r="FA3" s="130">
        <f t="shared" si="8"/>
        <v>0</v>
      </c>
      <c r="FB3" s="130">
        <f t="shared" si="8"/>
        <v>0</v>
      </c>
      <c r="FC3" s="130">
        <f t="shared" si="8"/>
        <v>0</v>
      </c>
      <c r="FD3" s="130">
        <f t="shared" si="8"/>
        <v>0</v>
      </c>
      <c r="FE3" s="130">
        <f t="shared" si="8"/>
        <v>0</v>
      </c>
      <c r="FF3" s="130">
        <f t="shared" si="8"/>
        <v>0</v>
      </c>
      <c r="FG3" s="130">
        <f t="shared" si="8"/>
        <v>0</v>
      </c>
      <c r="FH3" s="130">
        <f t="shared" si="8"/>
        <v>0</v>
      </c>
      <c r="FI3" s="130">
        <f t="shared" si="9"/>
        <v>0</v>
      </c>
      <c r="FJ3" s="130">
        <f t="shared" si="9"/>
        <v>0</v>
      </c>
      <c r="FK3" s="130">
        <f t="shared" si="9"/>
        <v>0</v>
      </c>
      <c r="FL3" s="130">
        <f t="shared" si="9"/>
        <v>0</v>
      </c>
      <c r="FM3" s="468" t="s">
        <v>35</v>
      </c>
      <c r="FN3" s="470" t="s">
        <v>36</v>
      </c>
      <c r="FO3" s="472" t="s">
        <v>37</v>
      </c>
      <c r="FP3" s="128" t="str">
        <f>X3</f>
        <v>Penya Esportiva</v>
      </c>
      <c r="FQ3" s="128" t="str">
        <f t="shared" si="10"/>
        <v>Badalona</v>
      </c>
      <c r="FR3" s="128" t="str">
        <f t="shared" si="10"/>
        <v>Lleida</v>
      </c>
      <c r="FS3" s="128" t="str">
        <f t="shared" si="10"/>
        <v>Espanyol B</v>
      </c>
      <c r="FT3" s="128" t="str">
        <f t="shared" si="10"/>
        <v>Formentera</v>
      </c>
      <c r="FU3" s="128" t="str">
        <f t="shared" si="10"/>
        <v>Torrent</v>
      </c>
      <c r="FV3" s="128" t="str">
        <f t="shared" si="10"/>
        <v>Sant Andreu</v>
      </c>
      <c r="FW3" s="128" t="str">
        <f t="shared" si="10"/>
        <v>Andratx</v>
      </c>
      <c r="FX3" s="128" t="str">
        <f t="shared" si="10"/>
        <v>Penya Indendent</v>
      </c>
      <c r="FY3" s="128" t="str">
        <f t="shared" si="10"/>
        <v>Cerdanyola</v>
      </c>
      <c r="FZ3" s="128" t="str">
        <f t="shared" si="10"/>
        <v>Europa</v>
      </c>
      <c r="GA3" s="128" t="str">
        <f t="shared" si="11"/>
        <v>Hèrcules</v>
      </c>
      <c r="GB3" s="128" t="str">
        <f t="shared" si="11"/>
        <v>La Nucia</v>
      </c>
      <c r="GC3" s="128" t="str">
        <f t="shared" si="11"/>
        <v>Terrassa</v>
      </c>
      <c r="GD3" s="128" t="str">
        <f t="shared" si="11"/>
        <v>Mestalla</v>
      </c>
      <c r="GE3" s="128" t="str">
        <f t="shared" si="11"/>
        <v>Saguntino</v>
      </c>
      <c r="GF3" s="128" t="str">
        <f t="shared" si="11"/>
        <v>Manresa</v>
      </c>
      <c r="GG3" s="128" t="str">
        <f t="shared" si="11"/>
        <v>Penya Esportiva</v>
      </c>
      <c r="GH3" s="128" t="str">
        <f t="shared" si="11"/>
        <v>Badalona</v>
      </c>
      <c r="GI3" s="128" t="str">
        <f t="shared" si="11"/>
        <v>Lleida</v>
      </c>
      <c r="GJ3" s="128" t="str">
        <f t="shared" si="11"/>
        <v>Espanyol B</v>
      </c>
      <c r="GK3" s="128" t="str">
        <f t="shared" si="12"/>
        <v>Formentera</v>
      </c>
      <c r="GL3" s="128" t="str">
        <f t="shared" si="12"/>
        <v>Torrent</v>
      </c>
      <c r="GM3" s="128" t="str">
        <f t="shared" si="12"/>
        <v>Sant Andreu</v>
      </c>
      <c r="GN3" s="128" t="str">
        <f t="shared" si="12"/>
        <v>Andratx</v>
      </c>
      <c r="GO3" s="128" t="str">
        <f t="shared" si="12"/>
        <v>Penya Indendent</v>
      </c>
      <c r="GP3" s="128" t="str">
        <f t="shared" si="12"/>
        <v>Cerdanyola</v>
      </c>
      <c r="GQ3" s="128" t="str">
        <f t="shared" si="12"/>
        <v>Europa</v>
      </c>
      <c r="GR3" s="128" t="str">
        <f t="shared" si="12"/>
        <v>Hèrcules</v>
      </c>
      <c r="GS3" s="128" t="str">
        <f t="shared" si="12"/>
        <v>La Nucia</v>
      </c>
      <c r="GT3" s="128" t="str">
        <f t="shared" si="12"/>
        <v>Terrassa</v>
      </c>
      <c r="GU3" s="128" t="str">
        <f t="shared" si="13"/>
        <v>Mestalla</v>
      </c>
      <c r="GV3" s="128" t="str">
        <f t="shared" si="13"/>
        <v>Saguntino</v>
      </c>
      <c r="GW3" s="128" t="str">
        <f t="shared" si="13"/>
        <v>Manresa</v>
      </c>
      <c r="GX3" s="128">
        <f t="shared" si="13"/>
        <v>0</v>
      </c>
      <c r="GY3" s="128">
        <f t="shared" si="13"/>
        <v>0</v>
      </c>
      <c r="GZ3" s="128">
        <f t="shared" si="13"/>
        <v>0</v>
      </c>
      <c r="HA3" s="128">
        <f t="shared" si="13"/>
        <v>0</v>
      </c>
      <c r="HB3" s="128">
        <f t="shared" si="13"/>
        <v>0</v>
      </c>
      <c r="HC3" s="128">
        <f t="shared" si="13"/>
        <v>0</v>
      </c>
      <c r="HD3" s="128">
        <f t="shared" si="13"/>
        <v>0</v>
      </c>
      <c r="HE3" s="128">
        <f t="shared" si="14"/>
        <v>0</v>
      </c>
      <c r="HF3" s="128">
        <f t="shared" si="14"/>
        <v>0</v>
      </c>
      <c r="HG3" s="128">
        <f t="shared" si="14"/>
        <v>0</v>
      </c>
      <c r="HH3" s="128"/>
      <c r="HI3" s="128"/>
      <c r="HJ3" s="128"/>
      <c r="HK3" s="128"/>
      <c r="HL3" s="463"/>
      <c r="HM3" s="128" t="str">
        <f t="shared" si="15"/>
        <v>Penya Esportiva</v>
      </c>
      <c r="HN3" s="128" t="str">
        <f t="shared" si="15"/>
        <v>Badalona</v>
      </c>
      <c r="HO3" s="128" t="str">
        <f t="shared" si="15"/>
        <v>Lleida</v>
      </c>
      <c r="HP3" s="128" t="str">
        <f t="shared" si="15"/>
        <v>Espanyol B</v>
      </c>
      <c r="HQ3" s="128" t="str">
        <f t="shared" si="15"/>
        <v>Formentera</v>
      </c>
      <c r="HR3" s="128" t="str">
        <f t="shared" si="15"/>
        <v>Torrent</v>
      </c>
      <c r="HS3" s="128" t="str">
        <f t="shared" si="15"/>
        <v>Sant Andreu</v>
      </c>
      <c r="HT3" s="128" t="str">
        <f t="shared" si="15"/>
        <v>Andratx</v>
      </c>
      <c r="HU3" s="128" t="str">
        <f t="shared" si="15"/>
        <v>Penya Indendent</v>
      </c>
      <c r="HV3" s="128" t="str">
        <f t="shared" si="15"/>
        <v>Cerdanyola</v>
      </c>
      <c r="HW3" s="128" t="str">
        <f t="shared" si="15"/>
        <v>Europa</v>
      </c>
      <c r="HX3" s="128" t="str">
        <f>AI3</f>
        <v>Hèrcules</v>
      </c>
      <c r="HY3" s="128" t="str">
        <f>AJ3</f>
        <v>La Nucia</v>
      </c>
      <c r="HZ3" s="128" t="str">
        <f>AK3</f>
        <v>Terrassa</v>
      </c>
      <c r="IA3" s="128" t="str">
        <f t="shared" si="16"/>
        <v>Mestalla</v>
      </c>
      <c r="IB3" s="128" t="str">
        <f t="shared" si="16"/>
        <v>Saguntino</v>
      </c>
      <c r="IC3" s="405" t="str">
        <f t="shared" si="16"/>
        <v>Manresa</v>
      </c>
      <c r="ID3" s="128" t="str">
        <f t="shared" si="16"/>
        <v>Penya Esportiva</v>
      </c>
      <c r="IE3" s="128" t="str">
        <f t="shared" si="16"/>
        <v>Badalona</v>
      </c>
      <c r="IF3" s="128" t="str">
        <f t="shared" si="16"/>
        <v>Lleida</v>
      </c>
      <c r="IG3" s="128" t="str">
        <f t="shared" si="16"/>
        <v>Espanyol B</v>
      </c>
      <c r="IH3" s="128" t="str">
        <f t="shared" si="16"/>
        <v>Formentera</v>
      </c>
      <c r="II3" s="128" t="str">
        <f t="shared" si="16"/>
        <v>Torrent</v>
      </c>
      <c r="IJ3" s="128" t="str">
        <f t="shared" si="16"/>
        <v>Sant Andreu</v>
      </c>
      <c r="IK3" s="128" t="str">
        <f t="shared" si="17"/>
        <v>Andratx</v>
      </c>
      <c r="IL3" s="128" t="str">
        <f t="shared" si="17"/>
        <v>Penya Indendent</v>
      </c>
      <c r="IM3" s="128" t="str">
        <f t="shared" si="17"/>
        <v>Cerdanyola</v>
      </c>
      <c r="IN3" s="128" t="str">
        <f t="shared" si="17"/>
        <v>Europa</v>
      </c>
      <c r="IO3" s="128" t="str">
        <f t="shared" si="17"/>
        <v>Hèrcules</v>
      </c>
      <c r="IP3" s="128" t="str">
        <f t="shared" si="17"/>
        <v>La Nucia</v>
      </c>
      <c r="IQ3" s="128" t="str">
        <f t="shared" si="17"/>
        <v>Terrassa</v>
      </c>
      <c r="IR3" s="128" t="str">
        <f t="shared" si="17"/>
        <v>Mestalla</v>
      </c>
      <c r="IS3" s="128" t="str">
        <f t="shared" si="17"/>
        <v>Saguntino</v>
      </c>
      <c r="IT3" s="409" t="str">
        <f t="shared" si="17"/>
        <v>Manresa</v>
      </c>
      <c r="IU3" s="128">
        <f t="shared" si="18"/>
        <v>0</v>
      </c>
      <c r="IV3" s="128">
        <f t="shared" si="18"/>
        <v>0</v>
      </c>
      <c r="IW3" s="128">
        <f t="shared" si="18"/>
        <v>0</v>
      </c>
      <c r="IX3" s="128">
        <f t="shared" si="18"/>
        <v>0</v>
      </c>
      <c r="IY3" s="128">
        <f t="shared" si="18"/>
        <v>0</v>
      </c>
      <c r="IZ3" s="128">
        <f t="shared" si="18"/>
        <v>0</v>
      </c>
      <c r="JA3" s="128">
        <f t="shared" si="18"/>
        <v>0</v>
      </c>
      <c r="JB3" s="127">
        <f t="shared" si="18"/>
        <v>0</v>
      </c>
      <c r="JC3" s="339">
        <f t="shared" si="18"/>
        <v>0</v>
      </c>
      <c r="JD3" s="128">
        <f t="shared" ref="JD3:JH4" si="19">BO3</f>
        <v>0</v>
      </c>
      <c r="JE3" s="128">
        <f t="shared" si="19"/>
        <v>0</v>
      </c>
      <c r="JF3" s="128">
        <f t="shared" si="19"/>
        <v>0</v>
      </c>
      <c r="JG3" s="128">
        <f t="shared" si="19"/>
        <v>0</v>
      </c>
      <c r="JH3" s="409">
        <f t="shared" si="19"/>
        <v>0</v>
      </c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</row>
    <row r="4" spans="1:413" s="402" customFormat="1" ht="18" customHeight="1" thickTop="1" thickBot="1" x14ac:dyDescent="0.3">
      <c r="A4" s="391"/>
      <c r="B4" s="392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393" t="s">
        <v>38</v>
      </c>
      <c r="X4" s="394">
        <v>1</v>
      </c>
      <c r="Y4" s="394">
        <v>2</v>
      </c>
      <c r="Z4" s="394">
        <v>3</v>
      </c>
      <c r="AA4" s="394">
        <v>4</v>
      </c>
      <c r="AB4" s="394">
        <v>5</v>
      </c>
      <c r="AC4" s="394">
        <v>6</v>
      </c>
      <c r="AD4" s="394">
        <v>7</v>
      </c>
      <c r="AE4" s="394">
        <v>8</v>
      </c>
      <c r="AF4" s="394">
        <v>9</v>
      </c>
      <c r="AG4" s="394">
        <v>10</v>
      </c>
      <c r="AH4" s="394">
        <v>11</v>
      </c>
      <c r="AI4" s="394">
        <v>12</v>
      </c>
      <c r="AJ4" s="394">
        <v>13</v>
      </c>
      <c r="AK4" s="394">
        <v>14</v>
      </c>
      <c r="AL4" s="394">
        <v>15</v>
      </c>
      <c r="AM4" s="394">
        <v>16</v>
      </c>
      <c r="AN4" s="394">
        <v>17</v>
      </c>
      <c r="AO4" s="394">
        <v>18</v>
      </c>
      <c r="AP4" s="394">
        <v>19</v>
      </c>
      <c r="AQ4" s="394">
        <v>20</v>
      </c>
      <c r="AR4" s="394">
        <v>21</v>
      </c>
      <c r="AS4" s="394">
        <v>22</v>
      </c>
      <c r="AT4" s="394">
        <v>23</v>
      </c>
      <c r="AU4" s="394">
        <v>24</v>
      </c>
      <c r="AV4" s="394">
        <v>25</v>
      </c>
      <c r="AW4" s="394">
        <v>26</v>
      </c>
      <c r="AX4" s="394">
        <v>27</v>
      </c>
      <c r="AY4" s="394">
        <v>28</v>
      </c>
      <c r="AZ4" s="394">
        <v>29</v>
      </c>
      <c r="BA4" s="394">
        <v>30</v>
      </c>
      <c r="BB4" s="394">
        <v>31</v>
      </c>
      <c r="BC4" s="394">
        <v>32</v>
      </c>
      <c r="BD4" s="394">
        <v>33</v>
      </c>
      <c r="BE4" s="394">
        <v>34</v>
      </c>
      <c r="BF4" s="394">
        <v>35</v>
      </c>
      <c r="BG4" s="394">
        <v>36</v>
      </c>
      <c r="BH4" s="394">
        <v>37</v>
      </c>
      <c r="BI4" s="394">
        <v>38</v>
      </c>
      <c r="BJ4" s="394">
        <v>39</v>
      </c>
      <c r="BK4" s="394">
        <v>40</v>
      </c>
      <c r="BL4" s="394">
        <v>41</v>
      </c>
      <c r="BM4" s="394">
        <v>42</v>
      </c>
      <c r="BN4" s="394">
        <v>43</v>
      </c>
      <c r="BO4" s="394">
        <v>44</v>
      </c>
      <c r="BP4" s="394">
        <v>45</v>
      </c>
      <c r="BQ4" s="394">
        <v>46</v>
      </c>
      <c r="BR4" s="394">
        <v>47</v>
      </c>
      <c r="BS4" s="394">
        <v>48</v>
      </c>
      <c r="BT4" s="395" t="s">
        <v>39</v>
      </c>
      <c r="BU4" s="396">
        <f t="shared" si="0"/>
        <v>1</v>
      </c>
      <c r="BV4" s="396">
        <f t="shared" si="0"/>
        <v>2</v>
      </c>
      <c r="BW4" s="396">
        <f t="shared" si="0"/>
        <v>3</v>
      </c>
      <c r="BX4" s="396">
        <f t="shared" si="0"/>
        <v>4</v>
      </c>
      <c r="BY4" s="396">
        <f t="shared" si="0"/>
        <v>5</v>
      </c>
      <c r="BZ4" s="396">
        <f t="shared" si="0"/>
        <v>6</v>
      </c>
      <c r="CA4" s="396">
        <f t="shared" si="0"/>
        <v>7</v>
      </c>
      <c r="CB4" s="394">
        <v>8</v>
      </c>
      <c r="CC4" s="396">
        <f>AF4</f>
        <v>9</v>
      </c>
      <c r="CD4" s="396">
        <f>AG4</f>
        <v>10</v>
      </c>
      <c r="CE4" s="396">
        <f>AH4</f>
        <v>11</v>
      </c>
      <c r="CF4" s="396">
        <f>AI4</f>
        <v>12</v>
      </c>
      <c r="CG4" s="396">
        <f>AJ4</f>
        <v>13</v>
      </c>
      <c r="CH4" s="396">
        <f>AK4</f>
        <v>14</v>
      </c>
      <c r="CI4" s="396">
        <f>AL4</f>
        <v>15</v>
      </c>
      <c r="CJ4" s="396">
        <f>AM4</f>
        <v>16</v>
      </c>
      <c r="CK4" s="396">
        <f>AN4</f>
        <v>17</v>
      </c>
      <c r="CL4" s="396">
        <f>AO4</f>
        <v>18</v>
      </c>
      <c r="CM4" s="396">
        <f>AP4</f>
        <v>19</v>
      </c>
      <c r="CN4" s="396">
        <f t="shared" ref="CN4:DK4" si="20">AQ4</f>
        <v>20</v>
      </c>
      <c r="CO4" s="396">
        <f t="shared" si="20"/>
        <v>21</v>
      </c>
      <c r="CP4" s="396">
        <f t="shared" si="20"/>
        <v>22</v>
      </c>
      <c r="CQ4" s="396">
        <f t="shared" si="20"/>
        <v>23</v>
      </c>
      <c r="CR4" s="396">
        <f t="shared" si="20"/>
        <v>24</v>
      </c>
      <c r="CS4" s="396">
        <f t="shared" si="20"/>
        <v>25</v>
      </c>
      <c r="CT4" s="396">
        <f t="shared" si="20"/>
        <v>26</v>
      </c>
      <c r="CU4" s="396">
        <f t="shared" si="20"/>
        <v>27</v>
      </c>
      <c r="CV4" s="396">
        <f t="shared" si="20"/>
        <v>28</v>
      </c>
      <c r="CW4" s="396">
        <f t="shared" si="20"/>
        <v>29</v>
      </c>
      <c r="CX4" s="396">
        <f t="shared" si="20"/>
        <v>30</v>
      </c>
      <c r="CY4" s="396">
        <f t="shared" si="20"/>
        <v>31</v>
      </c>
      <c r="CZ4" s="396">
        <f t="shared" si="20"/>
        <v>32</v>
      </c>
      <c r="DA4" s="396">
        <f t="shared" si="20"/>
        <v>33</v>
      </c>
      <c r="DB4" s="396">
        <f t="shared" si="20"/>
        <v>34</v>
      </c>
      <c r="DC4" s="396">
        <f t="shared" si="20"/>
        <v>35</v>
      </c>
      <c r="DD4" s="396">
        <f t="shared" si="20"/>
        <v>36</v>
      </c>
      <c r="DE4" s="396">
        <f t="shared" si="20"/>
        <v>37</v>
      </c>
      <c r="DF4" s="396">
        <f t="shared" si="20"/>
        <v>38</v>
      </c>
      <c r="DG4" s="396">
        <f t="shared" si="20"/>
        <v>39</v>
      </c>
      <c r="DH4" s="396">
        <f t="shared" si="20"/>
        <v>40</v>
      </c>
      <c r="DI4" s="396">
        <f t="shared" si="20"/>
        <v>41</v>
      </c>
      <c r="DJ4" s="396">
        <f t="shared" si="20"/>
        <v>42</v>
      </c>
      <c r="DK4" s="396">
        <f t="shared" si="20"/>
        <v>43</v>
      </c>
      <c r="DL4" s="394"/>
      <c r="DM4" s="394"/>
      <c r="DN4" s="394"/>
      <c r="DO4" s="394"/>
      <c r="DP4" s="394"/>
      <c r="DQ4" s="475"/>
      <c r="DR4" s="394">
        <f t="shared" ref="DR4:EI4" si="21">X4</f>
        <v>1</v>
      </c>
      <c r="DS4" s="394">
        <f t="shared" si="21"/>
        <v>2</v>
      </c>
      <c r="DT4" s="394">
        <f t="shared" si="21"/>
        <v>3</v>
      </c>
      <c r="DU4" s="394">
        <f t="shared" si="21"/>
        <v>4</v>
      </c>
      <c r="DV4" s="394">
        <f t="shared" si="21"/>
        <v>5</v>
      </c>
      <c r="DW4" s="394">
        <f t="shared" si="21"/>
        <v>6</v>
      </c>
      <c r="DX4" s="394">
        <f t="shared" si="21"/>
        <v>7</v>
      </c>
      <c r="DY4" s="394">
        <f t="shared" si="21"/>
        <v>8</v>
      </c>
      <c r="DZ4" s="394">
        <f t="shared" si="21"/>
        <v>9</v>
      </c>
      <c r="EA4" s="394">
        <f t="shared" si="21"/>
        <v>10</v>
      </c>
      <c r="EB4" s="394">
        <f t="shared" si="21"/>
        <v>11</v>
      </c>
      <c r="EC4" s="394">
        <f t="shared" si="21"/>
        <v>12</v>
      </c>
      <c r="ED4" s="394">
        <f t="shared" si="21"/>
        <v>13</v>
      </c>
      <c r="EE4" s="394">
        <f t="shared" si="21"/>
        <v>14</v>
      </c>
      <c r="EF4" s="394">
        <f t="shared" si="21"/>
        <v>15</v>
      </c>
      <c r="EG4" s="394">
        <f t="shared" si="21"/>
        <v>16</v>
      </c>
      <c r="EH4" s="394">
        <f t="shared" si="21"/>
        <v>17</v>
      </c>
      <c r="EI4" s="394">
        <f t="shared" si="21"/>
        <v>18</v>
      </c>
      <c r="EJ4" s="394">
        <f t="shared" ref="EJ4:FG4" si="22">AP4</f>
        <v>19</v>
      </c>
      <c r="EK4" s="394">
        <f t="shared" si="22"/>
        <v>20</v>
      </c>
      <c r="EL4" s="394">
        <f t="shared" si="22"/>
        <v>21</v>
      </c>
      <c r="EM4" s="394">
        <f t="shared" si="22"/>
        <v>22</v>
      </c>
      <c r="EN4" s="394">
        <f t="shared" si="22"/>
        <v>23</v>
      </c>
      <c r="EO4" s="394">
        <f t="shared" si="22"/>
        <v>24</v>
      </c>
      <c r="EP4" s="394">
        <f t="shared" si="22"/>
        <v>25</v>
      </c>
      <c r="EQ4" s="394">
        <f t="shared" si="22"/>
        <v>26</v>
      </c>
      <c r="ER4" s="394">
        <f t="shared" si="22"/>
        <v>27</v>
      </c>
      <c r="ES4" s="394">
        <f t="shared" si="22"/>
        <v>28</v>
      </c>
      <c r="ET4" s="394">
        <f t="shared" si="22"/>
        <v>29</v>
      </c>
      <c r="EU4" s="394">
        <f t="shared" si="22"/>
        <v>30</v>
      </c>
      <c r="EV4" s="394">
        <f t="shared" si="22"/>
        <v>31</v>
      </c>
      <c r="EW4" s="394">
        <f t="shared" si="22"/>
        <v>32</v>
      </c>
      <c r="EX4" s="394">
        <f t="shared" si="22"/>
        <v>33</v>
      </c>
      <c r="EY4" s="394">
        <f t="shared" si="22"/>
        <v>34</v>
      </c>
      <c r="EZ4" s="394">
        <f t="shared" si="22"/>
        <v>35</v>
      </c>
      <c r="FA4" s="394">
        <f t="shared" si="22"/>
        <v>36</v>
      </c>
      <c r="FB4" s="394">
        <f t="shared" si="22"/>
        <v>37</v>
      </c>
      <c r="FC4" s="394">
        <f t="shared" si="22"/>
        <v>38</v>
      </c>
      <c r="FD4" s="394">
        <f t="shared" si="22"/>
        <v>39</v>
      </c>
      <c r="FE4" s="394">
        <f t="shared" si="22"/>
        <v>40</v>
      </c>
      <c r="FF4" s="394">
        <f t="shared" si="22"/>
        <v>41</v>
      </c>
      <c r="FG4" s="394">
        <f t="shared" si="22"/>
        <v>42</v>
      </c>
      <c r="FH4" s="394"/>
      <c r="FI4" s="394"/>
      <c r="FJ4" s="394"/>
      <c r="FK4" s="394"/>
      <c r="FL4" s="394"/>
      <c r="FM4" s="469"/>
      <c r="FN4" s="471"/>
      <c r="FO4" s="473"/>
      <c r="FP4" s="397">
        <f>X4</f>
        <v>1</v>
      </c>
      <c r="FQ4" s="397">
        <f t="shared" si="10"/>
        <v>2</v>
      </c>
      <c r="FR4" s="397">
        <f t="shared" si="10"/>
        <v>3</v>
      </c>
      <c r="FS4" s="397">
        <f t="shared" si="10"/>
        <v>4</v>
      </c>
      <c r="FT4" s="397">
        <f t="shared" si="10"/>
        <v>5</v>
      </c>
      <c r="FU4" s="397">
        <f t="shared" si="10"/>
        <v>6</v>
      </c>
      <c r="FV4" s="397">
        <f t="shared" si="10"/>
        <v>7</v>
      </c>
      <c r="FW4" s="397">
        <f t="shared" si="10"/>
        <v>8</v>
      </c>
      <c r="FX4" s="397">
        <f t="shared" si="10"/>
        <v>9</v>
      </c>
      <c r="FY4" s="397">
        <f t="shared" si="10"/>
        <v>10</v>
      </c>
      <c r="FZ4" s="397">
        <f t="shared" si="10"/>
        <v>11</v>
      </c>
      <c r="GA4" s="397">
        <f t="shared" si="11"/>
        <v>12</v>
      </c>
      <c r="GB4" s="397">
        <f t="shared" si="11"/>
        <v>13</v>
      </c>
      <c r="GC4" s="397">
        <f t="shared" si="11"/>
        <v>14</v>
      </c>
      <c r="GD4" s="397">
        <f t="shared" si="11"/>
        <v>15</v>
      </c>
      <c r="GE4" s="397">
        <f t="shared" si="11"/>
        <v>16</v>
      </c>
      <c r="GF4" s="397">
        <f t="shared" si="11"/>
        <v>17</v>
      </c>
      <c r="GG4" s="397">
        <f t="shared" si="11"/>
        <v>18</v>
      </c>
      <c r="GH4" s="397">
        <f t="shared" si="11"/>
        <v>19</v>
      </c>
      <c r="GI4" s="397">
        <f t="shared" si="11"/>
        <v>20</v>
      </c>
      <c r="GJ4" s="397">
        <f t="shared" si="11"/>
        <v>21</v>
      </c>
      <c r="GK4" s="397">
        <f t="shared" si="12"/>
        <v>22</v>
      </c>
      <c r="GL4" s="397">
        <f t="shared" si="12"/>
        <v>23</v>
      </c>
      <c r="GM4" s="397">
        <f t="shared" si="12"/>
        <v>24</v>
      </c>
      <c r="GN4" s="397">
        <f t="shared" si="12"/>
        <v>25</v>
      </c>
      <c r="GO4" s="397">
        <f t="shared" si="12"/>
        <v>26</v>
      </c>
      <c r="GP4" s="397">
        <f t="shared" si="12"/>
        <v>27</v>
      </c>
      <c r="GQ4" s="397">
        <f t="shared" si="12"/>
        <v>28</v>
      </c>
      <c r="GR4" s="397">
        <f t="shared" si="12"/>
        <v>29</v>
      </c>
      <c r="GS4" s="397">
        <f t="shared" si="12"/>
        <v>30</v>
      </c>
      <c r="GT4" s="397">
        <f t="shared" si="12"/>
        <v>31</v>
      </c>
      <c r="GU4" s="397">
        <f t="shared" si="13"/>
        <v>32</v>
      </c>
      <c r="GV4" s="397">
        <f t="shared" si="13"/>
        <v>33</v>
      </c>
      <c r="GW4" s="397">
        <f t="shared" si="13"/>
        <v>34</v>
      </c>
      <c r="GX4" s="397">
        <f t="shared" si="13"/>
        <v>35</v>
      </c>
      <c r="GY4" s="397">
        <f t="shared" si="13"/>
        <v>36</v>
      </c>
      <c r="GZ4" s="397">
        <f t="shared" si="13"/>
        <v>37</v>
      </c>
      <c r="HA4" s="397">
        <f t="shared" si="13"/>
        <v>38</v>
      </c>
      <c r="HB4" s="397">
        <f t="shared" si="13"/>
        <v>39</v>
      </c>
      <c r="HC4" s="397">
        <f t="shared" si="13"/>
        <v>40</v>
      </c>
      <c r="HD4" s="397">
        <f t="shared" si="13"/>
        <v>41</v>
      </c>
      <c r="HE4" s="397">
        <f t="shared" si="14"/>
        <v>42</v>
      </c>
      <c r="HF4" s="397">
        <f t="shared" si="14"/>
        <v>43</v>
      </c>
      <c r="HG4" s="397">
        <f t="shared" si="14"/>
        <v>44</v>
      </c>
      <c r="HH4" s="397">
        <v>3</v>
      </c>
      <c r="HI4" s="397">
        <v>4</v>
      </c>
      <c r="HJ4" s="397">
        <v>5</v>
      </c>
      <c r="HK4" s="398">
        <v>6</v>
      </c>
      <c r="HL4" s="464"/>
      <c r="HM4" s="399">
        <f t="shared" si="15"/>
        <v>1</v>
      </c>
      <c r="HN4" s="399">
        <f t="shared" si="15"/>
        <v>2</v>
      </c>
      <c r="HO4" s="399">
        <f t="shared" si="15"/>
        <v>3</v>
      </c>
      <c r="HP4" s="399">
        <f t="shared" si="15"/>
        <v>4</v>
      </c>
      <c r="HQ4" s="399">
        <f t="shared" si="15"/>
        <v>5</v>
      </c>
      <c r="HR4" s="399">
        <f t="shared" si="15"/>
        <v>6</v>
      </c>
      <c r="HS4" s="399">
        <f t="shared" si="15"/>
        <v>7</v>
      </c>
      <c r="HT4" s="399">
        <f t="shared" si="15"/>
        <v>8</v>
      </c>
      <c r="HU4" s="399">
        <f t="shared" si="15"/>
        <v>9</v>
      </c>
      <c r="HV4" s="399">
        <f t="shared" si="15"/>
        <v>10</v>
      </c>
      <c r="HW4" s="399">
        <f t="shared" si="15"/>
        <v>11</v>
      </c>
      <c r="HX4" s="399">
        <f>AI4</f>
        <v>12</v>
      </c>
      <c r="HY4" s="399">
        <f>AJ4</f>
        <v>13</v>
      </c>
      <c r="HZ4" s="399">
        <f>AK4</f>
        <v>14</v>
      </c>
      <c r="IA4" s="399">
        <f t="shared" si="16"/>
        <v>15</v>
      </c>
      <c r="IB4" s="399">
        <f t="shared" si="16"/>
        <v>16</v>
      </c>
      <c r="IC4" s="399">
        <f t="shared" si="16"/>
        <v>17</v>
      </c>
      <c r="ID4" s="399">
        <f t="shared" si="16"/>
        <v>18</v>
      </c>
      <c r="IE4" s="399">
        <f t="shared" si="16"/>
        <v>19</v>
      </c>
      <c r="IF4" s="399">
        <f t="shared" si="16"/>
        <v>20</v>
      </c>
      <c r="IG4" s="399">
        <f t="shared" si="16"/>
        <v>21</v>
      </c>
      <c r="IH4" s="399">
        <f t="shared" si="16"/>
        <v>22</v>
      </c>
      <c r="II4" s="399">
        <f t="shared" si="16"/>
        <v>23</v>
      </c>
      <c r="IJ4" s="399">
        <f t="shared" si="16"/>
        <v>24</v>
      </c>
      <c r="IK4" s="399">
        <f t="shared" si="17"/>
        <v>25</v>
      </c>
      <c r="IL4" s="399">
        <f t="shared" si="17"/>
        <v>26</v>
      </c>
      <c r="IM4" s="399">
        <f t="shared" si="17"/>
        <v>27</v>
      </c>
      <c r="IN4" s="399">
        <f t="shared" si="17"/>
        <v>28</v>
      </c>
      <c r="IO4" s="399">
        <f t="shared" si="17"/>
        <v>29</v>
      </c>
      <c r="IP4" s="399">
        <f t="shared" si="17"/>
        <v>30</v>
      </c>
      <c r="IQ4" s="399">
        <f t="shared" si="17"/>
        <v>31</v>
      </c>
      <c r="IR4" s="399">
        <f t="shared" si="17"/>
        <v>32</v>
      </c>
      <c r="IS4" s="399">
        <f t="shared" si="17"/>
        <v>33</v>
      </c>
      <c r="IT4" s="401">
        <f t="shared" si="17"/>
        <v>34</v>
      </c>
      <c r="IU4" s="399">
        <f t="shared" si="18"/>
        <v>35</v>
      </c>
      <c r="IV4" s="399">
        <f t="shared" si="18"/>
        <v>36</v>
      </c>
      <c r="IW4" s="399">
        <f t="shared" si="18"/>
        <v>37</v>
      </c>
      <c r="IX4" s="399">
        <f t="shared" si="18"/>
        <v>38</v>
      </c>
      <c r="IY4" s="399">
        <f t="shared" si="18"/>
        <v>39</v>
      </c>
      <c r="IZ4" s="399">
        <f t="shared" si="18"/>
        <v>40</v>
      </c>
      <c r="JA4" s="399">
        <f t="shared" si="18"/>
        <v>41</v>
      </c>
      <c r="JB4" s="394">
        <f t="shared" si="18"/>
        <v>42</v>
      </c>
      <c r="JC4" s="400">
        <f t="shared" si="18"/>
        <v>43</v>
      </c>
      <c r="JD4" s="399">
        <f t="shared" si="19"/>
        <v>44</v>
      </c>
      <c r="JE4" s="399">
        <f t="shared" si="19"/>
        <v>45</v>
      </c>
      <c r="JF4" s="399">
        <f t="shared" si="19"/>
        <v>46</v>
      </c>
      <c r="JG4" s="399">
        <f t="shared" si="19"/>
        <v>47</v>
      </c>
      <c r="JH4" s="401">
        <f t="shared" si="19"/>
        <v>48</v>
      </c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</row>
    <row r="5" spans="1:413" s="65" customFormat="1" ht="13.8" thickTop="1" x14ac:dyDescent="0.25">
      <c r="A5" s="265" t="s">
        <v>175</v>
      </c>
      <c r="B5" s="68" t="s">
        <v>19</v>
      </c>
      <c r="C5" s="167">
        <f>COUNT(BU5:DP5)</f>
        <v>1</v>
      </c>
      <c r="D5" s="197">
        <f>COUNTIF(X5:BS5,"T")</f>
        <v>1</v>
      </c>
      <c r="E5" s="81">
        <f>COUNTIF(BU5:DP5,90)</f>
        <v>1</v>
      </c>
      <c r="F5" s="197">
        <f t="shared" ref="F5:F41" si="23">COUNTIF(DR5:FL5,"I")</f>
        <v>0</v>
      </c>
      <c r="G5" s="197">
        <f t="shared" ref="G5:G41" si="24">COUNTIF(DR5:FL5,"E")</f>
        <v>0</v>
      </c>
      <c r="H5" s="81">
        <f>COUNTIF(BU5:DP5,"S")</f>
        <v>0</v>
      </c>
      <c r="I5" s="198">
        <f>SUM(BU5:DP5)</f>
        <v>90</v>
      </c>
      <c r="J5" s="199">
        <f t="shared" ref="J5:J84" si="25">ABS(I5/C5)</f>
        <v>90</v>
      </c>
      <c r="K5" s="199">
        <f>ABS(I5*100/I1)</f>
        <v>2.9411764705882355</v>
      </c>
      <c r="L5" s="198">
        <f>K1</f>
        <v>34</v>
      </c>
      <c r="M5" s="198">
        <f>COUNTIF(X5:BS5,"C")+COUNTIF(X5:BS5,"T")</f>
        <v>1</v>
      </c>
      <c r="N5" s="198">
        <v>33</v>
      </c>
      <c r="O5" s="198">
        <f>COUNTIF(X5:BS5,"DT")</f>
        <v>0</v>
      </c>
      <c r="P5" s="198">
        <v>33</v>
      </c>
      <c r="Q5" s="198">
        <f>COUNTIF(X5:BS5,"S")</f>
        <v>0</v>
      </c>
      <c r="R5" s="180">
        <f>COUNTIF(FP5:HK5,1)</f>
        <v>0</v>
      </c>
      <c r="S5" s="181">
        <f>COUNTIF(FP5:HK5,2)</f>
        <v>0</v>
      </c>
      <c r="T5" s="107">
        <f>COUNTIF(FP5:HK5,"R")</f>
        <v>0</v>
      </c>
      <c r="U5" s="107">
        <f t="shared" ref="U5:U10" si="26">S5+T5</f>
        <v>0</v>
      </c>
      <c r="V5" s="200">
        <f t="shared" ref="V5:V100" si="27">HL5</f>
        <v>0</v>
      </c>
      <c r="W5" s="201"/>
      <c r="X5" s="80" t="s">
        <v>192</v>
      </c>
      <c r="Y5" s="80" t="s">
        <v>200</v>
      </c>
      <c r="Z5" s="206" t="s">
        <v>200</v>
      </c>
      <c r="AA5" s="206" t="s">
        <v>200</v>
      </c>
      <c r="AB5" s="80" t="s">
        <v>200</v>
      </c>
      <c r="AC5" s="80" t="s">
        <v>200</v>
      </c>
      <c r="AD5" s="80" t="s">
        <v>200</v>
      </c>
      <c r="AE5" s="206" t="s">
        <v>200</v>
      </c>
      <c r="AF5" s="80" t="s">
        <v>200</v>
      </c>
      <c r="AG5" s="80" t="s">
        <v>200</v>
      </c>
      <c r="AH5" s="80" t="s">
        <v>200</v>
      </c>
      <c r="AI5" s="80" t="s">
        <v>200</v>
      </c>
      <c r="AJ5" s="80" t="s">
        <v>200</v>
      </c>
      <c r="AK5" s="80" t="s">
        <v>200</v>
      </c>
      <c r="AL5" s="80" t="s">
        <v>200</v>
      </c>
      <c r="AM5" s="80" t="s">
        <v>200</v>
      </c>
      <c r="AN5" s="80" t="s">
        <v>200</v>
      </c>
      <c r="AO5" s="80" t="s">
        <v>200</v>
      </c>
      <c r="AP5" s="80" t="s">
        <v>200</v>
      </c>
      <c r="AQ5" s="80" t="s">
        <v>200</v>
      </c>
      <c r="AR5" s="80" t="s">
        <v>200</v>
      </c>
      <c r="AS5" s="80" t="s">
        <v>200</v>
      </c>
      <c r="AT5" s="80" t="s">
        <v>200</v>
      </c>
      <c r="AU5" s="80" t="s">
        <v>200</v>
      </c>
      <c r="AV5" s="80" t="s">
        <v>200</v>
      </c>
      <c r="AW5" s="80" t="s">
        <v>200</v>
      </c>
      <c r="AX5" s="80" t="s">
        <v>200</v>
      </c>
      <c r="AY5" s="80" t="s">
        <v>200</v>
      </c>
      <c r="AZ5" s="80" t="s">
        <v>200</v>
      </c>
      <c r="BA5" s="80" t="s">
        <v>200</v>
      </c>
      <c r="BB5" s="80" t="s">
        <v>200</v>
      </c>
      <c r="BC5" s="80" t="s">
        <v>200</v>
      </c>
      <c r="BD5" s="80" t="s">
        <v>200</v>
      </c>
      <c r="BE5" s="80" t="s">
        <v>200</v>
      </c>
      <c r="BF5" s="80" t="s">
        <v>200</v>
      </c>
      <c r="BG5" s="80" t="s">
        <v>200</v>
      </c>
      <c r="BH5" s="80" t="s">
        <v>200</v>
      </c>
      <c r="BI5" s="80" t="s">
        <v>200</v>
      </c>
      <c r="BJ5" s="80" t="s">
        <v>200</v>
      </c>
      <c r="BK5" s="80" t="s">
        <v>200</v>
      </c>
      <c r="BL5" s="80" t="s">
        <v>200</v>
      </c>
      <c r="BM5" s="80" t="s">
        <v>200</v>
      </c>
      <c r="BN5" s="80" t="s">
        <v>200</v>
      </c>
      <c r="BO5" s="80" t="s">
        <v>200</v>
      </c>
      <c r="BP5" s="80" t="s">
        <v>200</v>
      </c>
      <c r="BQ5" s="80" t="s">
        <v>200</v>
      </c>
      <c r="BR5" s="80" t="s">
        <v>200</v>
      </c>
      <c r="BS5" s="80" t="s">
        <v>200</v>
      </c>
      <c r="BT5" s="202"/>
      <c r="BU5" s="80">
        <v>90</v>
      </c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203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204">
        <f>COUNTIF(FP5:HK5,1)</f>
        <v>0</v>
      </c>
      <c r="FN5" s="205">
        <f>COUNTIF(FP5:HK5,2)</f>
        <v>0</v>
      </c>
      <c r="FO5" s="66">
        <f>COUNTIF(FP5:HK5,"R")</f>
        <v>0</v>
      </c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207">
        <f>SUM(HM5:JH5)</f>
        <v>0</v>
      </c>
      <c r="HM5" s="80">
        <v>0</v>
      </c>
      <c r="HN5" s="80"/>
      <c r="HO5" s="80"/>
      <c r="HP5" s="206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206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200"/>
      <c r="IU5" s="206"/>
      <c r="IV5" s="80"/>
      <c r="IW5" s="80"/>
      <c r="IX5" s="80"/>
      <c r="IY5" s="80"/>
      <c r="IZ5" s="80"/>
      <c r="JA5" s="80"/>
      <c r="JB5" s="80"/>
      <c r="JC5" s="200"/>
      <c r="JD5" s="206"/>
      <c r="JE5" s="80"/>
      <c r="JF5" s="80"/>
      <c r="JG5" s="80"/>
      <c r="JH5" s="200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</row>
    <row r="6" spans="1:413" s="67" customFormat="1" ht="15" customHeight="1" x14ac:dyDescent="0.25">
      <c r="A6" s="266" t="s">
        <v>20</v>
      </c>
      <c r="B6" s="68" t="s">
        <v>19</v>
      </c>
      <c r="C6" s="167">
        <f t="shared" ref="C6:C18" si="28">COUNT(BU6:DP6)</f>
        <v>16</v>
      </c>
      <c r="D6" s="197">
        <f t="shared" ref="D6:D15" si="29">COUNTIF(X6:BS6,"T")</f>
        <v>16</v>
      </c>
      <c r="E6" s="81">
        <f t="shared" ref="E6:E18" si="30">COUNTIF(BU6:DP6,90)</f>
        <v>16</v>
      </c>
      <c r="F6" s="197">
        <f t="shared" si="23"/>
        <v>0</v>
      </c>
      <c r="G6" s="197">
        <f t="shared" si="24"/>
        <v>0</v>
      </c>
      <c r="H6" s="81">
        <f t="shared" ref="H6:H18" si="31">COUNTIF(BU6:DP6,"S")</f>
        <v>0</v>
      </c>
      <c r="I6" s="198">
        <f t="shared" ref="I6:I18" si="32">SUM(BU6:DP6)</f>
        <v>1440</v>
      </c>
      <c r="J6" s="199">
        <f t="shared" si="25"/>
        <v>90</v>
      </c>
      <c r="K6" s="199">
        <f>ABS(I6*100/I1)</f>
        <v>47.058823529411768</v>
      </c>
      <c r="L6" s="198">
        <f>K1</f>
        <v>34</v>
      </c>
      <c r="M6" s="198">
        <f t="shared" ref="M6:M69" si="33">COUNTIF(X6:BS6,"C")+COUNTIF(X6:BS6,"T")</f>
        <v>34</v>
      </c>
      <c r="N6" s="198">
        <f t="shared" ref="N6:N80" si="34">SUM(O6:Q6)</f>
        <v>0</v>
      </c>
      <c r="O6" s="198">
        <f t="shared" ref="O6:O18" si="35">COUNTIF(AA6:BS6,"DT")</f>
        <v>0</v>
      </c>
      <c r="P6" s="198">
        <f t="shared" ref="P6:P18" si="36">COUNTIF(AA6:BS6,"L")</f>
        <v>0</v>
      </c>
      <c r="Q6" s="198">
        <f t="shared" ref="Q6:Q18" si="37">COUNTIF(AA6:BS6,"S")</f>
        <v>0</v>
      </c>
      <c r="R6" s="180">
        <f t="shared" ref="R6:R18" si="38">COUNTIF(FS6:HJ6,1)</f>
        <v>0</v>
      </c>
      <c r="S6" s="181">
        <f t="shared" ref="S6:S18" si="39">COUNTIF(FS6:HJ6,2)</f>
        <v>0</v>
      </c>
      <c r="T6" s="107">
        <f t="shared" ref="T6:T18" si="40">COUNTIF(FS6:HJ6,"R")</f>
        <v>0</v>
      </c>
      <c r="U6" s="107">
        <f t="shared" si="26"/>
        <v>0</v>
      </c>
      <c r="V6" s="125">
        <f t="shared" si="27"/>
        <v>-19</v>
      </c>
      <c r="W6" s="201"/>
      <c r="X6" s="81" t="s">
        <v>193</v>
      </c>
      <c r="Y6" s="81" t="s">
        <v>192</v>
      </c>
      <c r="Z6" s="81" t="s">
        <v>192</v>
      </c>
      <c r="AA6" s="85" t="s">
        <v>192</v>
      </c>
      <c r="AB6" s="81" t="s">
        <v>192</v>
      </c>
      <c r="AC6" s="81" t="s">
        <v>192</v>
      </c>
      <c r="AD6" s="81" t="s">
        <v>192</v>
      </c>
      <c r="AE6" s="81" t="s">
        <v>192</v>
      </c>
      <c r="AF6" s="81" t="s">
        <v>193</v>
      </c>
      <c r="AG6" s="81" t="s">
        <v>193</v>
      </c>
      <c r="AH6" s="81" t="s">
        <v>193</v>
      </c>
      <c r="AI6" s="81" t="s">
        <v>192</v>
      </c>
      <c r="AJ6" s="81" t="s">
        <v>192</v>
      </c>
      <c r="AK6" s="81" t="s">
        <v>192</v>
      </c>
      <c r="AL6" s="81" t="s">
        <v>193</v>
      </c>
      <c r="AM6" s="81" t="s">
        <v>193</v>
      </c>
      <c r="AN6" s="81" t="s">
        <v>193</v>
      </c>
      <c r="AO6" s="81" t="s">
        <v>192</v>
      </c>
      <c r="AP6" s="85" t="s">
        <v>193</v>
      </c>
      <c r="AQ6" s="81" t="s">
        <v>193</v>
      </c>
      <c r="AR6" s="81" t="s">
        <v>193</v>
      </c>
      <c r="AS6" s="81" t="s">
        <v>193</v>
      </c>
      <c r="AT6" s="81" t="s">
        <v>193</v>
      </c>
      <c r="AU6" s="81" t="s">
        <v>193</v>
      </c>
      <c r="AV6" s="81" t="s">
        <v>193</v>
      </c>
      <c r="AW6" s="81" t="s">
        <v>193</v>
      </c>
      <c r="AX6" s="81" t="s">
        <v>192</v>
      </c>
      <c r="AY6" s="81" t="s">
        <v>192</v>
      </c>
      <c r="AZ6" s="81" t="s">
        <v>192</v>
      </c>
      <c r="BA6" s="81" t="s">
        <v>192</v>
      </c>
      <c r="BB6" s="81" t="s">
        <v>193</v>
      </c>
      <c r="BC6" s="81" t="s">
        <v>193</v>
      </c>
      <c r="BD6" s="81" t="s">
        <v>193</v>
      </c>
      <c r="BE6" s="81" t="s">
        <v>192</v>
      </c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203"/>
      <c r="BU6" s="81"/>
      <c r="BV6" s="81">
        <v>90</v>
      </c>
      <c r="BW6" s="81">
        <v>90</v>
      </c>
      <c r="BX6" s="85">
        <v>90</v>
      </c>
      <c r="BY6" s="81">
        <v>90</v>
      </c>
      <c r="BZ6" s="81">
        <v>90</v>
      </c>
      <c r="CA6" s="81">
        <v>90</v>
      </c>
      <c r="CB6" s="81">
        <v>90</v>
      </c>
      <c r="CC6" s="81"/>
      <c r="CD6" s="81"/>
      <c r="CE6" s="81"/>
      <c r="CF6" s="81">
        <v>90</v>
      </c>
      <c r="CG6" s="81">
        <v>90</v>
      </c>
      <c r="CH6" s="81">
        <v>90</v>
      </c>
      <c r="CI6" s="81"/>
      <c r="CJ6" s="81"/>
      <c r="CK6" s="81"/>
      <c r="CL6" s="81">
        <v>90</v>
      </c>
      <c r="CM6" s="81"/>
      <c r="CN6" s="81"/>
      <c r="CO6" s="81"/>
      <c r="CP6" s="81"/>
      <c r="CQ6" s="81"/>
      <c r="CR6" s="81"/>
      <c r="CS6" s="81"/>
      <c r="CT6" s="81"/>
      <c r="CU6" s="81">
        <v>90</v>
      </c>
      <c r="CV6" s="81">
        <v>90</v>
      </c>
      <c r="CW6" s="81">
        <v>90</v>
      </c>
      <c r="CX6" s="81">
        <v>90</v>
      </c>
      <c r="CY6" s="81"/>
      <c r="CZ6" s="81"/>
      <c r="DA6" s="81"/>
      <c r="DB6" s="81">
        <v>90</v>
      </c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203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204">
        <f>COUNTIF(FP6:HK6,1)</f>
        <v>0</v>
      </c>
      <c r="FN6" s="205">
        <f>COUNTIF(FP6:HK6,2)</f>
        <v>0</v>
      </c>
      <c r="FO6" s="66">
        <f>COUNTIF(FP6:HK6,"R")</f>
        <v>0</v>
      </c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208">
        <f t="shared" ref="HL6:HL19" si="41">SUM(HM6:JH6)</f>
        <v>-19</v>
      </c>
      <c r="HM6" s="81"/>
      <c r="HN6" s="81">
        <v>-1</v>
      </c>
      <c r="HO6" s="81">
        <v>-2</v>
      </c>
      <c r="HP6" s="85">
        <v>-1</v>
      </c>
      <c r="HQ6" s="81">
        <v>-2</v>
      </c>
      <c r="HR6" s="81">
        <v>-3</v>
      </c>
      <c r="HS6" s="81">
        <v>-1</v>
      </c>
      <c r="HT6" s="81">
        <v>-1</v>
      </c>
      <c r="HU6" s="81"/>
      <c r="HV6" s="81"/>
      <c r="HW6" s="81"/>
      <c r="HX6" s="81">
        <v>-1</v>
      </c>
      <c r="HY6" s="81">
        <v>0</v>
      </c>
      <c r="HZ6" s="81">
        <v>-2</v>
      </c>
      <c r="IA6" s="81"/>
      <c r="IB6" s="81"/>
      <c r="IC6" s="81"/>
      <c r="ID6" s="85">
        <v>-3</v>
      </c>
      <c r="IE6" s="81"/>
      <c r="IF6" s="81"/>
      <c r="IG6" s="81"/>
      <c r="IH6" s="81"/>
      <c r="II6" s="81"/>
      <c r="IJ6" s="81"/>
      <c r="IK6" s="81"/>
      <c r="IL6" s="81"/>
      <c r="IM6" s="81">
        <v>0</v>
      </c>
      <c r="IN6" s="81">
        <v>0</v>
      </c>
      <c r="IO6" s="81">
        <v>-1</v>
      </c>
      <c r="IP6" s="81">
        <v>-1</v>
      </c>
      <c r="IQ6" s="81"/>
      <c r="IR6" s="81"/>
      <c r="IS6" s="81"/>
      <c r="IT6" s="125">
        <v>0</v>
      </c>
      <c r="IU6" s="85"/>
      <c r="IV6" s="81"/>
      <c r="IW6" s="81"/>
      <c r="IX6" s="81"/>
      <c r="IY6" s="81"/>
      <c r="IZ6" s="81"/>
      <c r="JA6" s="81"/>
      <c r="JB6" s="81"/>
      <c r="JC6" s="125"/>
      <c r="JD6" s="85"/>
      <c r="JE6" s="81"/>
      <c r="JF6" s="81"/>
      <c r="JG6" s="81"/>
      <c r="JH6" s="125"/>
      <c r="JI6" s="172"/>
      <c r="JJ6" s="172"/>
      <c r="JK6" s="172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172"/>
      <c r="KA6" s="172"/>
      <c r="KB6" s="172"/>
      <c r="KC6" s="172"/>
      <c r="KD6" s="172"/>
      <c r="KE6" s="172"/>
      <c r="KF6" s="172"/>
      <c r="KG6" s="172"/>
      <c r="KH6" s="172"/>
      <c r="KI6" s="172"/>
      <c r="KJ6" s="172"/>
      <c r="KK6" s="172"/>
      <c r="KL6" s="172"/>
      <c r="KM6" s="172"/>
      <c r="KN6" s="172"/>
      <c r="KO6" s="172"/>
      <c r="KP6" s="172"/>
      <c r="KQ6" s="172"/>
      <c r="KR6" s="172"/>
      <c r="KS6" s="172"/>
      <c r="KT6" s="172"/>
      <c r="KU6" s="172"/>
      <c r="KV6" s="172"/>
      <c r="KW6" s="172"/>
      <c r="KX6" s="172"/>
      <c r="KY6" s="172"/>
      <c r="KZ6" s="172"/>
      <c r="LA6" s="172"/>
      <c r="LB6" s="172"/>
      <c r="LC6" s="172"/>
      <c r="LD6" s="172"/>
      <c r="LE6" s="172"/>
      <c r="LF6" s="172"/>
      <c r="LG6" s="172"/>
      <c r="LH6" s="172"/>
      <c r="LI6" s="172"/>
      <c r="LJ6" s="172"/>
      <c r="LK6" s="172"/>
      <c r="LL6" s="172"/>
      <c r="LM6" s="172"/>
      <c r="LN6" s="172"/>
      <c r="LO6" s="172"/>
      <c r="LP6" s="172"/>
      <c r="LQ6" s="172"/>
      <c r="LR6" s="172"/>
      <c r="LS6" s="172"/>
      <c r="LT6" s="172"/>
      <c r="LU6" s="172"/>
      <c r="LV6" s="172"/>
      <c r="LW6" s="172"/>
      <c r="LX6" s="172"/>
      <c r="LY6" s="172"/>
      <c r="LZ6" s="172"/>
      <c r="MA6" s="172"/>
      <c r="MB6" s="172"/>
      <c r="MC6" s="172"/>
      <c r="MD6" s="172"/>
      <c r="ME6" s="172"/>
      <c r="MF6" s="172"/>
      <c r="MG6" s="172"/>
      <c r="MH6" s="172"/>
      <c r="MI6" s="172"/>
      <c r="MJ6" s="172"/>
      <c r="MK6" s="172"/>
      <c r="ML6" s="172"/>
      <c r="MM6" s="172"/>
      <c r="MN6" s="172"/>
      <c r="MO6" s="172"/>
      <c r="MP6" s="172"/>
      <c r="MQ6" s="172"/>
      <c r="MR6" s="172"/>
      <c r="MS6" s="172"/>
      <c r="MT6" s="172"/>
      <c r="MU6" s="172"/>
      <c r="MV6" s="172"/>
      <c r="MW6" s="172"/>
      <c r="MX6" s="172"/>
      <c r="MY6" s="172"/>
      <c r="MZ6" s="172"/>
      <c r="NA6" s="172"/>
      <c r="NB6" s="172"/>
      <c r="NC6" s="172"/>
      <c r="ND6" s="172"/>
      <c r="NE6" s="172"/>
      <c r="NF6" s="172"/>
      <c r="NG6" s="172"/>
      <c r="NH6" s="172"/>
      <c r="NI6" s="172"/>
      <c r="NJ6" s="172"/>
      <c r="NK6" s="172"/>
      <c r="NL6" s="172"/>
      <c r="NM6" s="172"/>
      <c r="NN6" s="172"/>
      <c r="NO6" s="172"/>
      <c r="NP6" s="172"/>
      <c r="NQ6" s="172"/>
      <c r="NR6" s="172"/>
      <c r="NS6" s="172"/>
      <c r="NT6" s="172"/>
      <c r="NU6" s="172"/>
      <c r="NV6" s="172"/>
      <c r="NW6" s="172"/>
      <c r="NX6" s="172"/>
      <c r="NY6" s="172"/>
      <c r="NZ6" s="172"/>
      <c r="OA6" s="172"/>
      <c r="OB6" s="172"/>
      <c r="OC6" s="172"/>
      <c r="OD6" s="172"/>
      <c r="OE6" s="172"/>
      <c r="OF6" s="172"/>
      <c r="OG6" s="172"/>
      <c r="OH6" s="172"/>
      <c r="OI6" s="172"/>
      <c r="OJ6" s="172"/>
      <c r="OK6" s="172"/>
      <c r="OL6" s="172"/>
      <c r="OM6" s="172"/>
      <c r="ON6" s="172"/>
      <c r="OO6" s="172"/>
      <c r="OP6" s="172"/>
      <c r="OQ6" s="172"/>
      <c r="OR6" s="172"/>
      <c r="OS6" s="172"/>
      <c r="OT6" s="172"/>
      <c r="OU6" s="172"/>
      <c r="OV6" s="172"/>
      <c r="OW6" s="172"/>
    </row>
    <row r="7" spans="1:413" s="67" customFormat="1" ht="15" customHeight="1" x14ac:dyDescent="0.25">
      <c r="A7" s="266" t="s">
        <v>217</v>
      </c>
      <c r="B7" s="68" t="s">
        <v>19</v>
      </c>
      <c r="C7" s="167">
        <f t="shared" si="28"/>
        <v>0</v>
      </c>
      <c r="D7" s="197">
        <f t="shared" si="29"/>
        <v>0</v>
      </c>
      <c r="E7" s="81">
        <f t="shared" si="30"/>
        <v>0</v>
      </c>
      <c r="F7" s="197">
        <f t="shared" si="23"/>
        <v>0</v>
      </c>
      <c r="G7" s="197">
        <f t="shared" si="24"/>
        <v>0</v>
      </c>
      <c r="H7" s="81">
        <f t="shared" si="31"/>
        <v>0</v>
      </c>
      <c r="I7" s="198">
        <f t="shared" si="32"/>
        <v>0</v>
      </c>
      <c r="J7" s="199" t="e">
        <f>ABS(I7/C7)</f>
        <v>#DIV/0!</v>
      </c>
      <c r="K7" s="199">
        <f>ABS(I7*100/I1)</f>
        <v>0</v>
      </c>
      <c r="L7" s="198">
        <f>K1</f>
        <v>34</v>
      </c>
      <c r="M7" s="198">
        <f t="shared" si="33"/>
        <v>3</v>
      </c>
      <c r="N7" s="198">
        <f>SUM(O7:Q7)</f>
        <v>0</v>
      </c>
      <c r="O7" s="198">
        <f t="shared" si="35"/>
        <v>0</v>
      </c>
      <c r="P7" s="198">
        <f t="shared" si="36"/>
        <v>0</v>
      </c>
      <c r="Q7" s="198">
        <f t="shared" si="37"/>
        <v>0</v>
      </c>
      <c r="R7" s="180">
        <f t="shared" si="38"/>
        <v>0</v>
      </c>
      <c r="S7" s="181">
        <f t="shared" si="39"/>
        <v>0</v>
      </c>
      <c r="T7" s="107">
        <f t="shared" si="40"/>
        <v>0</v>
      </c>
      <c r="U7" s="107">
        <f t="shared" si="26"/>
        <v>0</v>
      </c>
      <c r="V7" s="125">
        <f>HL7</f>
        <v>0</v>
      </c>
      <c r="W7" s="201"/>
      <c r="X7" s="81" t="s">
        <v>124</v>
      </c>
      <c r="Y7" s="81" t="s">
        <v>193</v>
      </c>
      <c r="Z7" s="81" t="s">
        <v>193</v>
      </c>
      <c r="AA7" s="81" t="s">
        <v>193</v>
      </c>
      <c r="AB7" s="81" t="s">
        <v>124</v>
      </c>
      <c r="AC7" s="81" t="s">
        <v>124</v>
      </c>
      <c r="AD7" s="81" t="s">
        <v>124</v>
      </c>
      <c r="AE7" s="81" t="s">
        <v>124</v>
      </c>
      <c r="AF7" s="81" t="s">
        <v>124</v>
      </c>
      <c r="AG7" s="81" t="s">
        <v>124</v>
      </c>
      <c r="AH7" s="81" t="s">
        <v>124</v>
      </c>
      <c r="AI7" s="81" t="s">
        <v>124</v>
      </c>
      <c r="AJ7" s="81" t="s">
        <v>124</v>
      </c>
      <c r="AK7" s="81" t="s">
        <v>124</v>
      </c>
      <c r="AL7" s="81" t="s">
        <v>124</v>
      </c>
      <c r="AM7" s="81" t="s">
        <v>124</v>
      </c>
      <c r="AN7" s="81" t="s">
        <v>124</v>
      </c>
      <c r="AO7" s="81" t="s">
        <v>124</v>
      </c>
      <c r="AP7" s="81" t="s">
        <v>124</v>
      </c>
      <c r="AQ7" s="81" t="s">
        <v>124</v>
      </c>
      <c r="AR7" s="81" t="s">
        <v>124</v>
      </c>
      <c r="AS7" s="81" t="s">
        <v>124</v>
      </c>
      <c r="AT7" s="81" t="s">
        <v>124</v>
      </c>
      <c r="AU7" s="81" t="s">
        <v>124</v>
      </c>
      <c r="AV7" s="81" t="s">
        <v>124</v>
      </c>
      <c r="AW7" s="81" t="s">
        <v>124</v>
      </c>
      <c r="AX7" s="81" t="s">
        <v>124</v>
      </c>
      <c r="AY7" s="81" t="s">
        <v>124</v>
      </c>
      <c r="AZ7" s="81" t="s">
        <v>124</v>
      </c>
      <c r="BA7" s="81" t="s">
        <v>124</v>
      </c>
      <c r="BB7" s="81" t="s">
        <v>124</v>
      </c>
      <c r="BC7" s="81" t="s">
        <v>124</v>
      </c>
      <c r="BD7" s="81" t="s">
        <v>124</v>
      </c>
      <c r="BE7" s="81" t="s">
        <v>124</v>
      </c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203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203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204">
        <f t="shared" ref="FM7:FM94" si="42">COUNTIF(FP7:HK7,1)</f>
        <v>0</v>
      </c>
      <c r="FN7" s="205">
        <f t="shared" ref="FN7:FN94" si="43">COUNTIF(FP7:HK7,2)</f>
        <v>0</v>
      </c>
      <c r="FO7" s="66">
        <f t="shared" ref="FO7:FO94" si="44">COUNTIF(FP7:HK7,"R")</f>
        <v>0</v>
      </c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208">
        <f t="shared" si="41"/>
        <v>0</v>
      </c>
      <c r="HM7" s="81"/>
      <c r="HN7" s="81"/>
      <c r="HO7" s="81"/>
      <c r="HP7" s="85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5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125"/>
      <c r="IU7" s="85"/>
      <c r="IV7" s="81"/>
      <c r="IW7" s="81"/>
      <c r="IX7" s="81"/>
      <c r="IY7" s="81"/>
      <c r="IZ7" s="81"/>
      <c r="JA7" s="81"/>
      <c r="JB7" s="81"/>
      <c r="JC7" s="125"/>
      <c r="JD7" s="85"/>
      <c r="JE7" s="81"/>
      <c r="JF7" s="81"/>
      <c r="JG7" s="81"/>
      <c r="JH7" s="125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</row>
    <row r="8" spans="1:413" s="67" customFormat="1" x14ac:dyDescent="0.25">
      <c r="A8" s="266" t="s">
        <v>219</v>
      </c>
      <c r="B8" s="68" t="s">
        <v>19</v>
      </c>
      <c r="C8" s="167">
        <f t="shared" si="28"/>
        <v>17</v>
      </c>
      <c r="D8" s="197">
        <f t="shared" si="29"/>
        <v>17</v>
      </c>
      <c r="E8" s="81">
        <f t="shared" si="30"/>
        <v>17</v>
      </c>
      <c r="F8" s="197">
        <f t="shared" si="23"/>
        <v>0</v>
      </c>
      <c r="G8" s="197">
        <f t="shared" si="24"/>
        <v>0</v>
      </c>
      <c r="H8" s="81">
        <f t="shared" si="31"/>
        <v>2</v>
      </c>
      <c r="I8" s="198">
        <f t="shared" si="32"/>
        <v>1530</v>
      </c>
      <c r="J8" s="199">
        <f>ABS(I8/C8)</f>
        <v>90</v>
      </c>
      <c r="K8" s="199">
        <f>ABS(I8*100/I1)</f>
        <v>50</v>
      </c>
      <c r="L8" s="198">
        <f>K1</f>
        <v>34</v>
      </c>
      <c r="M8" s="198">
        <f t="shared" si="33"/>
        <v>27</v>
      </c>
      <c r="N8" s="198">
        <f>SUM(O8:Q8)</f>
        <v>2</v>
      </c>
      <c r="O8" s="198">
        <f t="shared" si="35"/>
        <v>0</v>
      </c>
      <c r="P8" s="198">
        <f t="shared" si="36"/>
        <v>0</v>
      </c>
      <c r="Q8" s="198">
        <f t="shared" si="37"/>
        <v>2</v>
      </c>
      <c r="R8" s="180">
        <f t="shared" si="38"/>
        <v>1</v>
      </c>
      <c r="S8" s="181">
        <f t="shared" si="39"/>
        <v>0</v>
      </c>
      <c r="T8" s="107">
        <f t="shared" si="40"/>
        <v>0</v>
      </c>
      <c r="U8" s="107">
        <f t="shared" si="26"/>
        <v>0</v>
      </c>
      <c r="V8" s="125">
        <f t="shared" si="27"/>
        <v>-22</v>
      </c>
      <c r="W8" s="201"/>
      <c r="X8" s="81"/>
      <c r="Y8" s="81"/>
      <c r="Z8" s="81" t="s">
        <v>124</v>
      </c>
      <c r="AA8" s="81" t="s">
        <v>124</v>
      </c>
      <c r="AB8" s="81" t="s">
        <v>193</v>
      </c>
      <c r="AC8" s="81" t="s">
        <v>193</v>
      </c>
      <c r="AD8" s="81" t="s">
        <v>193</v>
      </c>
      <c r="AE8" s="81" t="s">
        <v>193</v>
      </c>
      <c r="AF8" s="81" t="s">
        <v>192</v>
      </c>
      <c r="AG8" s="81" t="s">
        <v>192</v>
      </c>
      <c r="AH8" s="81" t="s">
        <v>192</v>
      </c>
      <c r="AI8" s="342"/>
      <c r="AJ8" s="81" t="s">
        <v>193</v>
      </c>
      <c r="AK8" s="81" t="s">
        <v>193</v>
      </c>
      <c r="AL8" s="81" t="s">
        <v>192</v>
      </c>
      <c r="AM8" s="81" t="s">
        <v>192</v>
      </c>
      <c r="AN8" s="81" t="s">
        <v>192</v>
      </c>
      <c r="AO8" s="81" t="s">
        <v>193</v>
      </c>
      <c r="AP8" s="85" t="s">
        <v>192</v>
      </c>
      <c r="AQ8" s="81" t="s">
        <v>192</v>
      </c>
      <c r="AR8" s="81" t="s">
        <v>192</v>
      </c>
      <c r="AS8" s="81" t="s">
        <v>192</v>
      </c>
      <c r="AT8" s="81" t="s">
        <v>192</v>
      </c>
      <c r="AU8" s="81" t="s">
        <v>192</v>
      </c>
      <c r="AV8" s="81" t="s">
        <v>192</v>
      </c>
      <c r="AW8" s="81" t="s">
        <v>192</v>
      </c>
      <c r="AX8" s="433" t="s">
        <v>221</v>
      </c>
      <c r="AY8" s="433" t="s">
        <v>221</v>
      </c>
      <c r="AZ8" s="81" t="s">
        <v>193</v>
      </c>
      <c r="BA8" s="81" t="s">
        <v>193</v>
      </c>
      <c r="BB8" s="81" t="s">
        <v>192</v>
      </c>
      <c r="BC8" s="81" t="s">
        <v>192</v>
      </c>
      <c r="BD8" s="81" t="s">
        <v>192</v>
      </c>
      <c r="BE8" s="81" t="s">
        <v>193</v>
      </c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203"/>
      <c r="BU8" s="81"/>
      <c r="BV8" s="81"/>
      <c r="BW8" s="81"/>
      <c r="BX8" s="81"/>
      <c r="BY8" s="81"/>
      <c r="BZ8" s="81"/>
      <c r="CA8" s="81"/>
      <c r="CB8" s="81"/>
      <c r="CC8" s="81">
        <v>90</v>
      </c>
      <c r="CD8" s="81">
        <v>90</v>
      </c>
      <c r="CE8" s="81">
        <v>90</v>
      </c>
      <c r="CF8" s="342"/>
      <c r="CG8" s="81"/>
      <c r="CH8" s="81"/>
      <c r="CI8" s="81">
        <v>90</v>
      </c>
      <c r="CJ8" s="81">
        <v>90</v>
      </c>
      <c r="CK8" s="81">
        <v>90</v>
      </c>
      <c r="CL8" s="81"/>
      <c r="CM8" s="85">
        <v>90</v>
      </c>
      <c r="CN8" s="81">
        <v>90</v>
      </c>
      <c r="CO8" s="81">
        <v>90</v>
      </c>
      <c r="CP8" s="81">
        <v>90</v>
      </c>
      <c r="CQ8" s="81">
        <v>90</v>
      </c>
      <c r="CR8" s="81">
        <v>90</v>
      </c>
      <c r="CS8" s="81">
        <v>90</v>
      </c>
      <c r="CT8" s="81">
        <v>90</v>
      </c>
      <c r="CU8" s="433" t="s">
        <v>221</v>
      </c>
      <c r="CV8" s="433" t="s">
        <v>221</v>
      </c>
      <c r="CW8" s="81"/>
      <c r="CX8" s="81"/>
      <c r="CY8" s="81">
        <v>90</v>
      </c>
      <c r="CZ8" s="81">
        <v>90</v>
      </c>
      <c r="DA8" s="81">
        <v>90</v>
      </c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203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204">
        <f t="shared" si="42"/>
        <v>1</v>
      </c>
      <c r="FN8" s="205">
        <f t="shared" si="43"/>
        <v>0</v>
      </c>
      <c r="FO8" s="66">
        <f t="shared" si="44"/>
        <v>0</v>
      </c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342">
        <v>1</v>
      </c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433" t="s">
        <v>221</v>
      </c>
      <c r="GQ8" s="433" t="s">
        <v>221</v>
      </c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208">
        <f t="shared" si="41"/>
        <v>-22</v>
      </c>
      <c r="HM8" s="81"/>
      <c r="HN8" s="81"/>
      <c r="HO8" s="81"/>
      <c r="HP8" s="85"/>
      <c r="HQ8" s="81"/>
      <c r="HR8" s="81"/>
      <c r="HS8" s="81"/>
      <c r="HT8" s="81"/>
      <c r="HU8" s="81">
        <v>0</v>
      </c>
      <c r="HV8" s="81">
        <v>-2</v>
      </c>
      <c r="HW8" s="81">
        <v>0</v>
      </c>
      <c r="HX8" s="81"/>
      <c r="HY8" s="81"/>
      <c r="HZ8" s="81"/>
      <c r="IA8" s="81">
        <v>-1</v>
      </c>
      <c r="IB8" s="81">
        <v>-1</v>
      </c>
      <c r="IC8" s="81">
        <v>0</v>
      </c>
      <c r="ID8" s="85"/>
      <c r="IE8" s="81">
        <v>-1</v>
      </c>
      <c r="IF8" s="81">
        <v>-3</v>
      </c>
      <c r="IG8" s="81">
        <v>-2</v>
      </c>
      <c r="IH8" s="81">
        <v>0</v>
      </c>
      <c r="II8" s="81">
        <v>-1</v>
      </c>
      <c r="IJ8" s="81">
        <v>-3</v>
      </c>
      <c r="IK8" s="81">
        <v>-2</v>
      </c>
      <c r="IL8" s="81">
        <v>-2</v>
      </c>
      <c r="IM8" s="81"/>
      <c r="IN8" s="81"/>
      <c r="IO8" s="81"/>
      <c r="IP8" s="81"/>
      <c r="IQ8" s="81">
        <v>-3</v>
      </c>
      <c r="IR8" s="81">
        <v>-1</v>
      </c>
      <c r="IS8" s="81">
        <v>0</v>
      </c>
      <c r="IT8" s="125"/>
      <c r="IU8" s="85"/>
      <c r="IV8" s="81"/>
      <c r="IW8" s="81"/>
      <c r="IX8" s="81"/>
      <c r="IY8" s="81"/>
      <c r="IZ8" s="81"/>
      <c r="JA8" s="81"/>
      <c r="JB8" s="81"/>
      <c r="JC8" s="125"/>
      <c r="JD8" s="85"/>
      <c r="JE8" s="81"/>
      <c r="JF8" s="81"/>
      <c r="JG8" s="81"/>
      <c r="JH8" s="125"/>
      <c r="JI8" s="172"/>
      <c r="JJ8" s="172"/>
      <c r="JK8" s="172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172"/>
      <c r="KA8" s="172"/>
      <c r="KB8" s="172"/>
      <c r="KC8" s="172"/>
      <c r="KD8" s="172"/>
      <c r="KE8" s="172"/>
      <c r="KF8" s="172"/>
      <c r="KG8" s="172"/>
      <c r="KH8" s="172"/>
      <c r="KI8" s="172"/>
      <c r="KJ8" s="172"/>
      <c r="KK8" s="172"/>
      <c r="KL8" s="172"/>
      <c r="KM8" s="172"/>
      <c r="KN8" s="172"/>
      <c r="KO8" s="172"/>
      <c r="KP8" s="172"/>
      <c r="KQ8" s="172"/>
      <c r="KR8" s="172"/>
      <c r="KS8" s="172"/>
      <c r="KT8" s="172"/>
      <c r="KU8" s="172"/>
      <c r="KV8" s="172"/>
      <c r="KW8" s="172"/>
      <c r="KX8" s="172"/>
      <c r="KY8" s="172"/>
      <c r="KZ8" s="172"/>
      <c r="LA8" s="172"/>
      <c r="LB8" s="172"/>
      <c r="LC8" s="172"/>
      <c r="LD8" s="172"/>
      <c r="LE8" s="172"/>
      <c r="LF8" s="172"/>
      <c r="LG8" s="172"/>
      <c r="LH8" s="172"/>
      <c r="LI8" s="172"/>
      <c r="LJ8" s="172"/>
      <c r="LK8" s="172"/>
      <c r="LL8" s="172"/>
      <c r="LM8" s="172"/>
      <c r="LN8" s="172"/>
      <c r="LO8" s="172"/>
      <c r="LP8" s="172"/>
      <c r="LQ8" s="172"/>
      <c r="LR8" s="172"/>
      <c r="LS8" s="172"/>
      <c r="LT8" s="172"/>
      <c r="LU8" s="172"/>
      <c r="LV8" s="172"/>
      <c r="LW8" s="172"/>
      <c r="LX8" s="172"/>
      <c r="LY8" s="172"/>
      <c r="LZ8" s="172"/>
      <c r="MA8" s="172"/>
      <c r="MB8" s="172"/>
      <c r="MC8" s="172"/>
      <c r="MD8" s="172"/>
      <c r="ME8" s="172"/>
      <c r="MF8" s="172"/>
      <c r="MG8" s="172"/>
      <c r="MH8" s="172"/>
      <c r="MI8" s="172"/>
      <c r="MJ8" s="172"/>
      <c r="MK8" s="172"/>
      <c r="ML8" s="172"/>
      <c r="MM8" s="172"/>
      <c r="MN8" s="172"/>
      <c r="MO8" s="172"/>
      <c r="MP8" s="172"/>
      <c r="MQ8" s="172"/>
      <c r="MR8" s="172"/>
      <c r="MS8" s="172"/>
      <c r="MT8" s="172"/>
      <c r="MU8" s="172"/>
      <c r="MV8" s="172"/>
      <c r="MW8" s="172"/>
      <c r="MX8" s="172"/>
      <c r="MY8" s="172"/>
      <c r="MZ8" s="172"/>
      <c r="NA8" s="172"/>
      <c r="NB8" s="172"/>
      <c r="NC8" s="172"/>
      <c r="ND8" s="172"/>
      <c r="NE8" s="172"/>
      <c r="NF8" s="172"/>
      <c r="NG8" s="172"/>
      <c r="NH8" s="172"/>
      <c r="NI8" s="172"/>
      <c r="NJ8" s="172"/>
      <c r="NK8" s="172"/>
      <c r="NL8" s="172"/>
      <c r="NM8" s="172"/>
      <c r="NN8" s="172"/>
      <c r="NO8" s="172"/>
      <c r="NP8" s="172"/>
      <c r="NQ8" s="172"/>
      <c r="NR8" s="172"/>
      <c r="NS8" s="172"/>
      <c r="NT8" s="172"/>
      <c r="NU8" s="172"/>
      <c r="NV8" s="172"/>
      <c r="NW8" s="172"/>
      <c r="NX8" s="172"/>
      <c r="NY8" s="172"/>
      <c r="NZ8" s="172"/>
      <c r="OA8" s="172"/>
      <c r="OB8" s="172"/>
      <c r="OC8" s="172"/>
      <c r="OD8" s="172"/>
      <c r="OE8" s="172"/>
      <c r="OF8" s="172"/>
      <c r="OG8" s="172"/>
      <c r="OH8" s="172"/>
      <c r="OI8" s="172"/>
      <c r="OJ8" s="172"/>
      <c r="OK8" s="172"/>
      <c r="OL8" s="172"/>
      <c r="OM8" s="172"/>
      <c r="ON8" s="172"/>
      <c r="OO8" s="172"/>
      <c r="OP8" s="172"/>
      <c r="OQ8" s="172"/>
      <c r="OR8" s="172"/>
      <c r="OS8" s="172"/>
      <c r="OT8" s="172"/>
      <c r="OU8" s="172"/>
      <c r="OV8" s="172"/>
      <c r="OW8" s="172"/>
    </row>
    <row r="9" spans="1:413" s="67" customFormat="1" ht="13.5" customHeight="1" x14ac:dyDescent="0.25">
      <c r="A9" s="266" t="s">
        <v>244</v>
      </c>
      <c r="B9" s="68" t="s">
        <v>19</v>
      </c>
      <c r="C9" s="167">
        <f t="shared" si="28"/>
        <v>0</v>
      </c>
      <c r="D9" s="197">
        <f t="shared" si="29"/>
        <v>0</v>
      </c>
      <c r="E9" s="81">
        <f t="shared" si="30"/>
        <v>0</v>
      </c>
      <c r="F9" s="197">
        <f t="shared" si="23"/>
        <v>0</v>
      </c>
      <c r="G9" s="197">
        <f t="shared" si="24"/>
        <v>0</v>
      </c>
      <c r="H9" s="81">
        <f t="shared" si="31"/>
        <v>0</v>
      </c>
      <c r="I9" s="198">
        <f t="shared" si="32"/>
        <v>0</v>
      </c>
      <c r="J9" s="199" t="e">
        <f t="shared" si="25"/>
        <v>#DIV/0!</v>
      </c>
      <c r="K9" s="199">
        <f>ABS(I9*100/I1)</f>
        <v>0</v>
      </c>
      <c r="L9" s="198">
        <f>K1</f>
        <v>34</v>
      </c>
      <c r="M9" s="198">
        <f t="shared" si="33"/>
        <v>2</v>
      </c>
      <c r="N9" s="198">
        <f t="shared" si="34"/>
        <v>0</v>
      </c>
      <c r="O9" s="198">
        <f t="shared" si="35"/>
        <v>0</v>
      </c>
      <c r="P9" s="198">
        <f t="shared" si="36"/>
        <v>0</v>
      </c>
      <c r="Q9" s="198">
        <f t="shared" si="37"/>
        <v>0</v>
      </c>
      <c r="R9" s="180">
        <f t="shared" si="38"/>
        <v>0</v>
      </c>
      <c r="S9" s="181">
        <f t="shared" si="39"/>
        <v>0</v>
      </c>
      <c r="T9" s="107">
        <f t="shared" si="40"/>
        <v>0</v>
      </c>
      <c r="U9" s="107">
        <f t="shared" si="26"/>
        <v>0</v>
      </c>
      <c r="V9" s="125">
        <f t="shared" si="27"/>
        <v>0</v>
      </c>
      <c r="W9" s="201"/>
      <c r="X9" s="81"/>
      <c r="Y9" s="81"/>
      <c r="Z9" s="81"/>
      <c r="AA9" s="85"/>
      <c r="AB9" s="81"/>
      <c r="AC9" s="81"/>
      <c r="AD9" s="81"/>
      <c r="AE9" s="81"/>
      <c r="AF9" s="81"/>
      <c r="AG9" s="81"/>
      <c r="AH9" s="81"/>
      <c r="AI9" s="81" t="s">
        <v>193</v>
      </c>
      <c r="AJ9" s="81"/>
      <c r="AK9" s="81"/>
      <c r="AL9" s="81"/>
      <c r="AM9" s="81"/>
      <c r="AN9" s="81"/>
      <c r="AO9" s="81"/>
      <c r="AP9" s="85"/>
      <c r="AQ9" s="81"/>
      <c r="AR9" s="81"/>
      <c r="AS9" s="81"/>
      <c r="AT9" s="81"/>
      <c r="AU9" s="81"/>
      <c r="AV9" s="81"/>
      <c r="AW9" s="81"/>
      <c r="AX9" s="81"/>
      <c r="AY9" s="81" t="s">
        <v>193</v>
      </c>
      <c r="AZ9" s="81" t="s">
        <v>124</v>
      </c>
      <c r="BA9" s="81" t="s">
        <v>124</v>
      </c>
      <c r="BB9" s="81" t="s">
        <v>124</v>
      </c>
      <c r="BC9" s="81" t="s">
        <v>124</v>
      </c>
      <c r="BD9" s="81" t="s">
        <v>124</v>
      </c>
      <c r="BE9" s="81" t="s">
        <v>124</v>
      </c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203"/>
      <c r="BU9" s="81"/>
      <c r="BV9" s="81"/>
      <c r="BW9" s="81"/>
      <c r="BX9" s="85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5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203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204">
        <f t="shared" si="42"/>
        <v>0</v>
      </c>
      <c r="FN9" s="205">
        <f t="shared" si="43"/>
        <v>0</v>
      </c>
      <c r="FO9" s="66">
        <f t="shared" si="44"/>
        <v>0</v>
      </c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208">
        <f t="shared" si="41"/>
        <v>0</v>
      </c>
      <c r="HM9" s="81"/>
      <c r="HN9" s="81"/>
      <c r="HO9" s="81"/>
      <c r="HP9" s="85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5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125"/>
      <c r="IU9" s="85"/>
      <c r="IV9" s="81"/>
      <c r="IW9" s="81"/>
      <c r="IX9" s="81"/>
      <c r="IY9" s="81"/>
      <c r="IZ9" s="81"/>
      <c r="JA9" s="81"/>
      <c r="JB9" s="81"/>
      <c r="JC9" s="125"/>
      <c r="JD9" s="85"/>
      <c r="JE9" s="81"/>
      <c r="JF9" s="81"/>
      <c r="JG9" s="81"/>
      <c r="JH9" s="125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</row>
    <row r="10" spans="1:413" s="65" customFormat="1" ht="12.75" customHeight="1" x14ac:dyDescent="0.25">
      <c r="A10" s="266" t="s">
        <v>245</v>
      </c>
      <c r="B10" s="68" t="s">
        <v>19</v>
      </c>
      <c r="C10" s="167">
        <f t="shared" si="28"/>
        <v>0</v>
      </c>
      <c r="D10" s="197">
        <f t="shared" si="29"/>
        <v>0</v>
      </c>
      <c r="E10" s="81">
        <f t="shared" si="30"/>
        <v>0</v>
      </c>
      <c r="F10" s="197">
        <f t="shared" si="23"/>
        <v>0</v>
      </c>
      <c r="G10" s="197">
        <f t="shared" si="24"/>
        <v>0</v>
      </c>
      <c r="H10" s="81">
        <f t="shared" si="31"/>
        <v>0</v>
      </c>
      <c r="I10" s="198">
        <f t="shared" si="32"/>
        <v>0</v>
      </c>
      <c r="J10" s="199" t="e">
        <f t="shared" si="25"/>
        <v>#DIV/0!</v>
      </c>
      <c r="K10" s="199">
        <f>ABS(I10*100/I1)</f>
        <v>0</v>
      </c>
      <c r="L10" s="198">
        <f>K1</f>
        <v>34</v>
      </c>
      <c r="M10" s="198">
        <f t="shared" si="33"/>
        <v>1</v>
      </c>
      <c r="N10" s="198">
        <f t="shared" si="34"/>
        <v>0</v>
      </c>
      <c r="O10" s="198">
        <f t="shared" si="35"/>
        <v>0</v>
      </c>
      <c r="P10" s="198">
        <f t="shared" si="36"/>
        <v>0</v>
      </c>
      <c r="Q10" s="198">
        <f t="shared" si="37"/>
        <v>0</v>
      </c>
      <c r="R10" s="180">
        <f t="shared" si="38"/>
        <v>0</v>
      </c>
      <c r="S10" s="181">
        <f t="shared" si="39"/>
        <v>0</v>
      </c>
      <c r="T10" s="107">
        <f t="shared" si="40"/>
        <v>0</v>
      </c>
      <c r="U10" s="107">
        <f t="shared" si="26"/>
        <v>0</v>
      </c>
      <c r="V10" s="125">
        <f t="shared" si="27"/>
        <v>0</v>
      </c>
      <c r="W10" s="201"/>
      <c r="X10" s="81"/>
      <c r="Y10" s="81"/>
      <c r="Z10" s="81"/>
      <c r="AA10" s="85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5"/>
      <c r="AQ10" s="81"/>
      <c r="AR10" s="81"/>
      <c r="AS10" s="81"/>
      <c r="AT10" s="81"/>
      <c r="AU10" s="81"/>
      <c r="AV10" s="81"/>
      <c r="AW10" s="81"/>
      <c r="AX10" s="81" t="s">
        <v>193</v>
      </c>
      <c r="AY10" s="81"/>
      <c r="AZ10" s="81" t="s">
        <v>124</v>
      </c>
      <c r="BA10" s="81" t="s">
        <v>124</v>
      </c>
      <c r="BB10" s="81" t="s">
        <v>124</v>
      </c>
      <c r="BC10" s="81" t="s">
        <v>124</v>
      </c>
      <c r="BD10" s="81" t="s">
        <v>124</v>
      </c>
      <c r="BE10" s="81" t="s">
        <v>124</v>
      </c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203"/>
      <c r="BU10" s="81"/>
      <c r="BV10" s="81"/>
      <c r="BW10" s="81"/>
      <c r="BX10" s="85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5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203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204">
        <f t="shared" si="42"/>
        <v>0</v>
      </c>
      <c r="FN10" s="205">
        <f t="shared" si="43"/>
        <v>0</v>
      </c>
      <c r="FO10" s="66">
        <f t="shared" si="44"/>
        <v>0</v>
      </c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208">
        <f t="shared" si="41"/>
        <v>0</v>
      </c>
      <c r="HM10" s="81"/>
      <c r="HN10" s="81"/>
      <c r="HO10" s="81"/>
      <c r="HP10" s="85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5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125"/>
      <c r="IU10" s="85"/>
      <c r="IV10" s="81"/>
      <c r="IW10" s="81"/>
      <c r="IX10" s="81"/>
      <c r="IY10" s="81"/>
      <c r="IZ10" s="81"/>
      <c r="JA10" s="81"/>
      <c r="JB10" s="81"/>
      <c r="JC10" s="125"/>
      <c r="JD10" s="85"/>
      <c r="JE10" s="81"/>
      <c r="JF10" s="81"/>
      <c r="JG10" s="81"/>
      <c r="JH10" s="125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  <c r="KH10" s="172"/>
      <c r="KI10" s="172"/>
      <c r="KJ10" s="172"/>
      <c r="KK10" s="172"/>
      <c r="KL10" s="172"/>
      <c r="KM10" s="172"/>
      <c r="KN10" s="172"/>
      <c r="KO10" s="172"/>
      <c r="KP10" s="172"/>
      <c r="KQ10" s="172"/>
      <c r="KR10" s="172"/>
      <c r="KS10" s="172"/>
      <c r="KT10" s="172"/>
      <c r="KU10" s="172"/>
      <c r="KV10" s="172"/>
      <c r="KW10" s="172"/>
      <c r="KX10" s="172"/>
      <c r="KY10" s="172"/>
      <c r="KZ10" s="172"/>
      <c r="LA10" s="172"/>
      <c r="LB10" s="172"/>
      <c r="LC10" s="172"/>
      <c r="LD10" s="172"/>
      <c r="LE10" s="172"/>
      <c r="LF10" s="172"/>
      <c r="LG10" s="172"/>
      <c r="LH10" s="172"/>
      <c r="LI10" s="172"/>
      <c r="LJ10" s="172"/>
      <c r="LK10" s="172"/>
      <c r="LL10" s="172"/>
      <c r="LM10" s="172"/>
      <c r="LN10" s="172"/>
      <c r="LO10" s="172"/>
      <c r="LP10" s="172"/>
      <c r="LQ10" s="172"/>
      <c r="LR10" s="172"/>
      <c r="LS10" s="172"/>
      <c r="LT10" s="172"/>
      <c r="LU10" s="172"/>
      <c r="LV10" s="172"/>
      <c r="LW10" s="172"/>
      <c r="LX10" s="172"/>
      <c r="LY10" s="172"/>
      <c r="LZ10" s="172"/>
      <c r="MA10" s="172"/>
      <c r="MB10" s="172"/>
      <c r="MC10" s="172"/>
      <c r="MD10" s="172"/>
      <c r="ME10" s="172"/>
      <c r="MF10" s="172"/>
      <c r="MG10" s="172"/>
      <c r="MH10" s="172"/>
      <c r="MI10" s="172"/>
      <c r="MJ10" s="172"/>
      <c r="MK10" s="172"/>
      <c r="ML10" s="172"/>
      <c r="MM10" s="172"/>
      <c r="MN10" s="172"/>
      <c r="MO10" s="172"/>
      <c r="MP10" s="172"/>
      <c r="MQ10" s="172"/>
      <c r="MR10" s="172"/>
      <c r="MS10" s="172"/>
      <c r="MT10" s="172"/>
      <c r="MU10" s="172"/>
      <c r="MV10" s="172"/>
      <c r="MW10" s="172"/>
      <c r="MX10" s="172"/>
      <c r="MY10" s="172"/>
      <c r="MZ10" s="172"/>
      <c r="NA10" s="172"/>
      <c r="NB10" s="172"/>
      <c r="NC10" s="172"/>
      <c r="ND10" s="172"/>
      <c r="NE10" s="172"/>
      <c r="NF10" s="172"/>
      <c r="NG10" s="172"/>
      <c r="NH10" s="172"/>
      <c r="NI10" s="172"/>
      <c r="NJ10" s="172"/>
      <c r="NK10" s="172"/>
      <c r="NL10" s="172"/>
      <c r="NM10" s="172"/>
      <c r="NN10" s="172"/>
      <c r="NO10" s="172"/>
      <c r="NP10" s="172"/>
      <c r="NQ10" s="172"/>
      <c r="NR10" s="172"/>
      <c r="NS10" s="172"/>
      <c r="NT10" s="172"/>
      <c r="NU10" s="172"/>
      <c r="NV10" s="172"/>
      <c r="NW10" s="172"/>
      <c r="NX10" s="172"/>
      <c r="NY10" s="172"/>
      <c r="NZ10" s="172"/>
      <c r="OA10" s="172"/>
      <c r="OB10" s="172"/>
      <c r="OC10" s="172"/>
      <c r="OD10" s="172"/>
      <c r="OE10" s="172"/>
      <c r="OF10" s="172"/>
      <c r="OG10" s="172"/>
      <c r="OH10" s="172"/>
      <c r="OI10" s="172"/>
      <c r="OJ10" s="172"/>
      <c r="OK10" s="172"/>
      <c r="OL10" s="172"/>
      <c r="OM10" s="172"/>
      <c r="ON10" s="172"/>
      <c r="OO10" s="172"/>
      <c r="OP10" s="172"/>
      <c r="OQ10" s="172"/>
      <c r="OR10" s="172"/>
      <c r="OS10" s="172"/>
      <c r="OT10" s="172"/>
      <c r="OU10" s="172"/>
      <c r="OV10" s="172"/>
      <c r="OW10" s="172"/>
    </row>
    <row r="11" spans="1:413" s="55" customFormat="1" x14ac:dyDescent="0.25">
      <c r="A11" s="269" t="s">
        <v>159</v>
      </c>
      <c r="B11" s="72" t="s">
        <v>129</v>
      </c>
      <c r="C11" s="167">
        <f t="shared" si="28"/>
        <v>31</v>
      </c>
      <c r="D11" s="197">
        <f t="shared" si="29"/>
        <v>30</v>
      </c>
      <c r="E11" s="81">
        <f t="shared" si="30"/>
        <v>27</v>
      </c>
      <c r="F11" s="197">
        <f t="shared" si="23"/>
        <v>3</v>
      </c>
      <c r="G11" s="197">
        <f t="shared" si="24"/>
        <v>1</v>
      </c>
      <c r="H11" s="81">
        <f t="shared" si="31"/>
        <v>0</v>
      </c>
      <c r="I11" s="198">
        <f t="shared" si="32"/>
        <v>2712</v>
      </c>
      <c r="J11" s="179">
        <f>ABS(I11/C11)</f>
        <v>87.483870967741936</v>
      </c>
      <c r="K11" s="179">
        <f>ABS(I11*100/I1)</f>
        <v>88.627450980392155</v>
      </c>
      <c r="L11" s="178">
        <f>K1</f>
        <v>34</v>
      </c>
      <c r="M11" s="476">
        <f t="shared" si="33"/>
        <v>31</v>
      </c>
      <c r="N11" s="178">
        <f>SUM(O11:Q11)</f>
        <v>3</v>
      </c>
      <c r="O11" s="178">
        <f t="shared" si="35"/>
        <v>0</v>
      </c>
      <c r="P11" s="178">
        <f t="shared" si="36"/>
        <v>3</v>
      </c>
      <c r="Q11" s="178">
        <f t="shared" si="37"/>
        <v>0</v>
      </c>
      <c r="R11" s="180">
        <f t="shared" si="38"/>
        <v>3</v>
      </c>
      <c r="S11" s="181">
        <f t="shared" si="39"/>
        <v>0</v>
      </c>
      <c r="T11" s="107">
        <f t="shared" si="40"/>
        <v>0</v>
      </c>
      <c r="U11" s="107">
        <f t="shared" ref="U11:U107" si="45">S11+T11</f>
        <v>0</v>
      </c>
      <c r="V11" s="124">
        <f t="shared" si="27"/>
        <v>0</v>
      </c>
      <c r="W11" s="201"/>
      <c r="X11" s="82" t="s">
        <v>192</v>
      </c>
      <c r="Y11" s="82" t="s">
        <v>192</v>
      </c>
      <c r="Z11" s="82" t="s">
        <v>192</v>
      </c>
      <c r="AA11" s="82" t="s">
        <v>193</v>
      </c>
      <c r="AB11" s="82" t="s">
        <v>192</v>
      </c>
      <c r="AC11" s="82" t="s">
        <v>192</v>
      </c>
      <c r="AD11" s="82" t="s">
        <v>192</v>
      </c>
      <c r="AE11" s="82" t="s">
        <v>192</v>
      </c>
      <c r="AF11" s="82" t="s">
        <v>192</v>
      </c>
      <c r="AG11" s="82" t="s">
        <v>192</v>
      </c>
      <c r="AH11" s="82" t="s">
        <v>192</v>
      </c>
      <c r="AI11" s="82" t="s">
        <v>192</v>
      </c>
      <c r="AJ11" s="82" t="s">
        <v>192</v>
      </c>
      <c r="AK11" s="82" t="s">
        <v>192</v>
      </c>
      <c r="AL11" s="82" t="s">
        <v>192</v>
      </c>
      <c r="AM11" s="82" t="s">
        <v>192</v>
      </c>
      <c r="AN11" s="82" t="s">
        <v>192</v>
      </c>
      <c r="AO11" s="82" t="s">
        <v>192</v>
      </c>
      <c r="AP11" s="82" t="s">
        <v>192</v>
      </c>
      <c r="AQ11" s="82" t="s">
        <v>192</v>
      </c>
      <c r="AR11" s="82" t="s">
        <v>192</v>
      </c>
      <c r="AS11" s="82" t="s">
        <v>192</v>
      </c>
      <c r="AT11" s="82" t="s">
        <v>192</v>
      </c>
      <c r="AU11" s="82" t="s">
        <v>192</v>
      </c>
      <c r="AV11" s="82" t="s">
        <v>192</v>
      </c>
      <c r="AW11" s="82" t="s">
        <v>200</v>
      </c>
      <c r="AX11" s="82" t="s">
        <v>200</v>
      </c>
      <c r="AY11" s="82" t="s">
        <v>200</v>
      </c>
      <c r="AZ11" s="82" t="s">
        <v>192</v>
      </c>
      <c r="BA11" s="82" t="s">
        <v>192</v>
      </c>
      <c r="BB11" s="82" t="s">
        <v>192</v>
      </c>
      <c r="BC11" s="82" t="s">
        <v>192</v>
      </c>
      <c r="BD11" s="82" t="s">
        <v>192</v>
      </c>
      <c r="BE11" s="82" t="s">
        <v>192</v>
      </c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203"/>
      <c r="BU11" s="82">
        <v>90</v>
      </c>
      <c r="BV11" s="82">
        <v>90</v>
      </c>
      <c r="BW11" s="82">
        <v>90</v>
      </c>
      <c r="BX11" s="82">
        <v>45</v>
      </c>
      <c r="BY11" s="82">
        <v>90</v>
      </c>
      <c r="BZ11" s="82">
        <v>90</v>
      </c>
      <c r="CA11" s="82">
        <v>90</v>
      </c>
      <c r="CB11" s="82">
        <v>90</v>
      </c>
      <c r="CC11" s="82">
        <v>90</v>
      </c>
      <c r="CD11" s="82">
        <v>90</v>
      </c>
      <c r="CE11" s="82">
        <v>90</v>
      </c>
      <c r="CF11" s="82">
        <v>90</v>
      </c>
      <c r="CG11" s="82">
        <v>90</v>
      </c>
      <c r="CH11" s="82">
        <v>90</v>
      </c>
      <c r="CI11" s="82">
        <v>90</v>
      </c>
      <c r="CJ11" s="82">
        <v>90</v>
      </c>
      <c r="CK11" s="82">
        <v>90</v>
      </c>
      <c r="CL11" s="82">
        <v>90</v>
      </c>
      <c r="CM11" s="82">
        <v>90</v>
      </c>
      <c r="CN11" s="82">
        <v>90</v>
      </c>
      <c r="CO11" s="82">
        <v>90</v>
      </c>
      <c r="CP11" s="82">
        <v>90</v>
      </c>
      <c r="CQ11" s="82">
        <v>90</v>
      </c>
      <c r="CR11" s="82">
        <v>90</v>
      </c>
      <c r="CS11" s="82">
        <v>90</v>
      </c>
      <c r="CT11" s="82"/>
      <c r="CU11" s="82"/>
      <c r="CV11" s="82"/>
      <c r="CW11" s="82">
        <v>89</v>
      </c>
      <c r="CX11" s="82">
        <v>90</v>
      </c>
      <c r="CY11" s="82">
        <v>90</v>
      </c>
      <c r="CZ11" s="82">
        <v>90</v>
      </c>
      <c r="DA11" s="82">
        <v>87</v>
      </c>
      <c r="DB11" s="82">
        <v>61</v>
      </c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203"/>
      <c r="DR11" s="82"/>
      <c r="DS11" s="82"/>
      <c r="DT11" s="82"/>
      <c r="DU11" s="82" t="s">
        <v>201</v>
      </c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 t="s">
        <v>202</v>
      </c>
      <c r="EU11" s="82"/>
      <c r="EV11" s="82"/>
      <c r="EW11" s="82"/>
      <c r="EX11" s="82" t="s">
        <v>202</v>
      </c>
      <c r="EY11" s="82" t="s">
        <v>202</v>
      </c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204">
        <f t="shared" si="42"/>
        <v>3</v>
      </c>
      <c r="FN11" s="205">
        <f t="shared" si="43"/>
        <v>0</v>
      </c>
      <c r="FO11" s="66">
        <f t="shared" si="44"/>
        <v>0</v>
      </c>
      <c r="FP11" s="82"/>
      <c r="FQ11" s="82"/>
      <c r="FR11" s="82"/>
      <c r="FS11" s="82"/>
      <c r="FT11" s="82"/>
      <c r="FU11" s="82"/>
      <c r="FV11" s="82"/>
      <c r="FW11" s="342">
        <v>1</v>
      </c>
      <c r="FX11" s="82"/>
      <c r="FY11" s="82"/>
      <c r="FZ11" s="82"/>
      <c r="GA11" s="82"/>
      <c r="GB11" s="82"/>
      <c r="GC11" s="82"/>
      <c r="GD11" s="82"/>
      <c r="GE11" s="82"/>
      <c r="GF11" s="82"/>
      <c r="GG11" s="342">
        <v>1</v>
      </c>
      <c r="GH11" s="82"/>
      <c r="GI11" s="82"/>
      <c r="GJ11" s="342">
        <v>1</v>
      </c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209">
        <f t="shared" si="41"/>
        <v>0</v>
      </c>
      <c r="HM11" s="82"/>
      <c r="HN11" s="82"/>
      <c r="HO11" s="82"/>
      <c r="HP11" s="83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3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124"/>
      <c r="IU11" s="83"/>
      <c r="IV11" s="82"/>
      <c r="IW11" s="82"/>
      <c r="IX11" s="82"/>
      <c r="IY11" s="82"/>
      <c r="IZ11" s="82"/>
      <c r="JA11" s="82"/>
      <c r="JB11" s="82"/>
      <c r="JC11" s="124"/>
      <c r="JD11" s="83"/>
      <c r="JE11" s="82"/>
      <c r="JF11" s="82"/>
      <c r="JG11" s="82"/>
      <c r="JH11" s="124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  <c r="KH11" s="172"/>
      <c r="KI11" s="172"/>
      <c r="KJ11" s="172"/>
      <c r="KK11" s="172"/>
      <c r="KL11" s="172"/>
      <c r="KM11" s="172"/>
      <c r="KN11" s="172"/>
      <c r="KO11" s="172"/>
      <c r="KP11" s="172"/>
      <c r="KQ11" s="172"/>
      <c r="KR11" s="172"/>
      <c r="KS11" s="172"/>
      <c r="KT11" s="172"/>
      <c r="KU11" s="172"/>
      <c r="KV11" s="172"/>
      <c r="KW11" s="172"/>
      <c r="KX11" s="172"/>
      <c r="KY11" s="172"/>
      <c r="KZ11" s="172"/>
      <c r="LA11" s="172"/>
      <c r="LB11" s="172"/>
      <c r="LC11" s="172"/>
      <c r="LD11" s="172"/>
      <c r="LE11" s="172"/>
      <c r="LF11" s="172"/>
      <c r="LG11" s="172"/>
      <c r="LH11" s="172"/>
      <c r="LI11" s="172"/>
      <c r="LJ11" s="172"/>
      <c r="LK11" s="172"/>
      <c r="LL11" s="172"/>
      <c r="LM11" s="172"/>
      <c r="LN11" s="172"/>
      <c r="LO11" s="172"/>
      <c r="LP11" s="172"/>
      <c r="LQ11" s="172"/>
      <c r="LR11" s="172"/>
      <c r="LS11" s="172"/>
      <c r="LT11" s="172"/>
      <c r="LU11" s="172"/>
      <c r="LV11" s="172"/>
      <c r="LW11" s="172"/>
      <c r="LX11" s="172"/>
      <c r="LY11" s="172"/>
      <c r="LZ11" s="172"/>
      <c r="MA11" s="172"/>
      <c r="MB11" s="172"/>
      <c r="MC11" s="172"/>
      <c r="MD11" s="172"/>
      <c r="ME11" s="172"/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</row>
    <row r="12" spans="1:413" s="55" customFormat="1" x14ac:dyDescent="0.25">
      <c r="A12" s="268" t="s">
        <v>176</v>
      </c>
      <c r="B12" s="72" t="s">
        <v>24</v>
      </c>
      <c r="C12" s="167">
        <f t="shared" si="28"/>
        <v>11</v>
      </c>
      <c r="D12" s="197">
        <f t="shared" si="29"/>
        <v>7</v>
      </c>
      <c r="E12" s="81">
        <f t="shared" si="30"/>
        <v>2</v>
      </c>
      <c r="F12" s="197">
        <f t="shared" si="23"/>
        <v>5</v>
      </c>
      <c r="G12" s="197">
        <f t="shared" si="24"/>
        <v>4</v>
      </c>
      <c r="H12" s="81">
        <f t="shared" si="31"/>
        <v>0</v>
      </c>
      <c r="I12" s="198">
        <f t="shared" si="32"/>
        <v>572</v>
      </c>
      <c r="J12" s="179">
        <f t="shared" si="25"/>
        <v>52</v>
      </c>
      <c r="K12" s="179">
        <f>ABS(I12*100/I1)</f>
        <v>18.692810457516341</v>
      </c>
      <c r="L12" s="178">
        <v>16</v>
      </c>
      <c r="M12" s="476">
        <f t="shared" si="33"/>
        <v>13</v>
      </c>
      <c r="N12" s="178">
        <f t="shared" si="34"/>
        <v>1</v>
      </c>
      <c r="O12" s="178">
        <f t="shared" si="35"/>
        <v>1</v>
      </c>
      <c r="P12" s="178">
        <f t="shared" si="36"/>
        <v>0</v>
      </c>
      <c r="Q12" s="178">
        <f t="shared" si="37"/>
        <v>0</v>
      </c>
      <c r="R12" s="180">
        <f t="shared" si="38"/>
        <v>3</v>
      </c>
      <c r="S12" s="181">
        <f t="shared" si="39"/>
        <v>0</v>
      </c>
      <c r="T12" s="107">
        <f t="shared" si="40"/>
        <v>0</v>
      </c>
      <c r="U12" s="107">
        <f t="shared" si="45"/>
        <v>0</v>
      </c>
      <c r="V12" s="124">
        <f t="shared" si="27"/>
        <v>0</v>
      </c>
      <c r="W12" s="201"/>
      <c r="X12" s="82" t="s">
        <v>193</v>
      </c>
      <c r="Y12" s="82" t="s">
        <v>192</v>
      </c>
      <c r="Z12" s="82" t="s">
        <v>193</v>
      </c>
      <c r="AA12" s="82" t="s">
        <v>192</v>
      </c>
      <c r="AB12" s="82" t="s">
        <v>192</v>
      </c>
      <c r="AC12" s="82" t="s">
        <v>192</v>
      </c>
      <c r="AD12" s="82" t="s">
        <v>193</v>
      </c>
      <c r="AE12" s="82" t="s">
        <v>192</v>
      </c>
      <c r="AF12" s="82" t="s">
        <v>194</v>
      </c>
      <c r="AG12" s="82" t="s">
        <v>192</v>
      </c>
      <c r="AH12" s="342"/>
      <c r="AI12" s="82" t="s">
        <v>193</v>
      </c>
      <c r="AJ12" s="82" t="s">
        <v>193</v>
      </c>
      <c r="AK12" s="82" t="s">
        <v>193</v>
      </c>
      <c r="AL12" s="82" t="s">
        <v>192</v>
      </c>
      <c r="AM12" s="342"/>
      <c r="AN12" s="82" t="s">
        <v>227</v>
      </c>
      <c r="AO12" s="82" t="s">
        <v>227</v>
      </c>
      <c r="AP12" s="82" t="s">
        <v>227</v>
      </c>
      <c r="AQ12" s="82" t="s">
        <v>227</v>
      </c>
      <c r="AR12" s="82" t="s">
        <v>227</v>
      </c>
      <c r="AS12" s="82" t="s">
        <v>227</v>
      </c>
      <c r="AT12" s="82" t="s">
        <v>227</v>
      </c>
      <c r="AU12" s="82" t="s">
        <v>227</v>
      </c>
      <c r="AV12" s="82" t="s">
        <v>227</v>
      </c>
      <c r="AW12" s="82" t="s">
        <v>227</v>
      </c>
      <c r="AX12" s="82" t="s">
        <v>227</v>
      </c>
      <c r="AY12" s="82" t="s">
        <v>227</v>
      </c>
      <c r="AZ12" s="82" t="s">
        <v>227</v>
      </c>
      <c r="BA12" s="82" t="s">
        <v>227</v>
      </c>
      <c r="BB12" s="82" t="s">
        <v>227</v>
      </c>
      <c r="BC12" s="82" t="s">
        <v>227</v>
      </c>
      <c r="BD12" s="82" t="s">
        <v>227</v>
      </c>
      <c r="BE12" s="82" t="s">
        <v>227</v>
      </c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203"/>
      <c r="BU12" s="82">
        <v>27</v>
      </c>
      <c r="BV12" s="82">
        <v>90</v>
      </c>
      <c r="BW12" s="82">
        <v>5</v>
      </c>
      <c r="BX12" s="82">
        <v>89</v>
      </c>
      <c r="BY12" s="82">
        <v>84</v>
      </c>
      <c r="BZ12" s="82">
        <v>90</v>
      </c>
      <c r="CA12" s="82"/>
      <c r="CB12" s="82">
        <v>45</v>
      </c>
      <c r="CC12" s="82"/>
      <c r="CD12" s="82">
        <v>45</v>
      </c>
      <c r="CE12" s="342"/>
      <c r="CF12" s="82">
        <v>3</v>
      </c>
      <c r="CG12" s="82"/>
      <c r="CH12" s="82">
        <v>22</v>
      </c>
      <c r="CI12" s="82">
        <v>72</v>
      </c>
      <c r="CJ12" s="34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203"/>
      <c r="DR12" s="82" t="s">
        <v>201</v>
      </c>
      <c r="DS12" s="82"/>
      <c r="DT12" s="82" t="s">
        <v>201</v>
      </c>
      <c r="DU12" s="82" t="s">
        <v>202</v>
      </c>
      <c r="DV12" s="82" t="s">
        <v>202</v>
      </c>
      <c r="DW12" s="82"/>
      <c r="DX12" s="82"/>
      <c r="DY12" s="82" t="s">
        <v>202</v>
      </c>
      <c r="DZ12" s="82"/>
      <c r="EA12" s="82" t="s">
        <v>202</v>
      </c>
      <c r="EB12" s="82"/>
      <c r="EC12" s="82" t="s">
        <v>201</v>
      </c>
      <c r="ED12" s="82"/>
      <c r="EE12" s="82" t="s">
        <v>201</v>
      </c>
      <c r="EF12" s="82" t="s">
        <v>202</v>
      </c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204">
        <f t="shared" si="42"/>
        <v>3</v>
      </c>
      <c r="FN12" s="205">
        <f t="shared" si="43"/>
        <v>0</v>
      </c>
      <c r="FO12" s="66">
        <f t="shared" si="44"/>
        <v>0</v>
      </c>
      <c r="FP12" s="82"/>
      <c r="FQ12" s="82"/>
      <c r="FR12" s="82"/>
      <c r="FS12" s="82"/>
      <c r="FT12" s="82"/>
      <c r="FU12" s="82"/>
      <c r="FV12" s="82"/>
      <c r="FW12" s="82"/>
      <c r="FX12" s="82"/>
      <c r="FY12" s="342">
        <v>1</v>
      </c>
      <c r="FZ12" s="82"/>
      <c r="GA12" s="82"/>
      <c r="GB12" s="82"/>
      <c r="GC12" s="342">
        <v>1</v>
      </c>
      <c r="GD12" s="342">
        <v>1</v>
      </c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209">
        <f t="shared" si="41"/>
        <v>0</v>
      </c>
      <c r="HM12" s="82"/>
      <c r="HN12" s="82"/>
      <c r="HO12" s="82"/>
      <c r="HP12" s="83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3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124"/>
      <c r="IU12" s="83"/>
      <c r="IV12" s="82"/>
      <c r="IW12" s="82"/>
      <c r="IX12" s="82"/>
      <c r="IY12" s="82"/>
      <c r="IZ12" s="82"/>
      <c r="JA12" s="82"/>
      <c r="JB12" s="82"/>
      <c r="JC12" s="124"/>
      <c r="JD12" s="83"/>
      <c r="JE12" s="82"/>
      <c r="JF12" s="82"/>
      <c r="JG12" s="82"/>
      <c r="JH12" s="124"/>
      <c r="JI12" s="172"/>
      <c r="JJ12" s="172"/>
      <c r="JK12" s="172"/>
      <c r="JL12" s="172"/>
      <c r="JM12" s="172"/>
      <c r="JN12" s="172"/>
      <c r="JO12" s="172"/>
      <c r="JP12" s="172"/>
      <c r="JQ12" s="172"/>
      <c r="JR12" s="172"/>
      <c r="JS12" s="172"/>
      <c r="JT12" s="172"/>
      <c r="JU12" s="172"/>
      <c r="JV12" s="172"/>
      <c r="JW12" s="172"/>
      <c r="JX12" s="172"/>
      <c r="JY12" s="172"/>
      <c r="JZ12" s="172"/>
      <c r="KA12" s="172"/>
      <c r="KB12" s="172"/>
      <c r="KC12" s="172"/>
      <c r="KD12" s="172"/>
      <c r="KE12" s="172"/>
      <c r="KF12" s="172"/>
      <c r="KG12" s="172"/>
      <c r="KH12" s="172"/>
      <c r="KI12" s="172"/>
      <c r="KJ12" s="172"/>
      <c r="KK12" s="172"/>
      <c r="KL12" s="172"/>
      <c r="KM12" s="172"/>
      <c r="KN12" s="172"/>
      <c r="KO12" s="172"/>
      <c r="KP12" s="172"/>
      <c r="KQ12" s="172"/>
      <c r="KR12" s="172"/>
      <c r="KS12" s="172"/>
      <c r="KT12" s="172"/>
      <c r="KU12" s="172"/>
      <c r="KV12" s="172"/>
      <c r="KW12" s="172"/>
      <c r="KX12" s="172"/>
      <c r="KY12" s="172"/>
      <c r="KZ12" s="172"/>
      <c r="LA12" s="172"/>
      <c r="LB12" s="172"/>
      <c r="LC12" s="172"/>
      <c r="LD12" s="172"/>
      <c r="LE12" s="172"/>
      <c r="LF12" s="172"/>
      <c r="LG12" s="172"/>
      <c r="LH12" s="172"/>
      <c r="LI12" s="172"/>
      <c r="LJ12" s="172"/>
      <c r="LK12" s="172"/>
      <c r="LL12" s="172"/>
      <c r="LM12" s="172"/>
      <c r="LN12" s="172"/>
      <c r="LO12" s="172"/>
      <c r="LP12" s="172"/>
      <c r="LQ12" s="172"/>
      <c r="LR12" s="172"/>
      <c r="LS12" s="172"/>
      <c r="LT12" s="172"/>
      <c r="LU12" s="172"/>
      <c r="LV12" s="172"/>
      <c r="LW12" s="172"/>
      <c r="LX12" s="172"/>
      <c r="LY12" s="172"/>
      <c r="LZ12" s="172"/>
      <c r="MA12" s="172"/>
      <c r="MB12" s="172"/>
      <c r="MC12" s="172"/>
      <c r="MD12" s="172"/>
      <c r="ME12" s="172"/>
      <c r="MF12" s="172"/>
      <c r="MG12" s="172"/>
      <c r="MH12" s="172"/>
      <c r="MI12" s="172"/>
      <c r="MJ12" s="172"/>
      <c r="MK12" s="172"/>
      <c r="ML12" s="172"/>
      <c r="MM12" s="172"/>
      <c r="MN12" s="172"/>
      <c r="MO12" s="172"/>
      <c r="MP12" s="172"/>
      <c r="MQ12" s="172"/>
      <c r="MR12" s="172"/>
      <c r="MS12" s="172"/>
      <c r="MT12" s="172"/>
      <c r="MU12" s="172"/>
      <c r="MV12" s="172"/>
      <c r="MW12" s="172"/>
      <c r="MX12" s="172"/>
      <c r="MY12" s="172"/>
      <c r="MZ12" s="172"/>
      <c r="NA12" s="172"/>
      <c r="NB12" s="172"/>
      <c r="NC12" s="172"/>
      <c r="ND12" s="172"/>
      <c r="NE12" s="172"/>
      <c r="NF12" s="172"/>
      <c r="NG12" s="172"/>
      <c r="NH12" s="172"/>
      <c r="NI12" s="172"/>
      <c r="NJ12" s="172"/>
      <c r="NK12" s="172"/>
      <c r="NL12" s="172"/>
      <c r="NM12" s="172"/>
      <c r="NN12" s="172"/>
      <c r="NO12" s="172"/>
      <c r="NP12" s="172"/>
      <c r="NQ12" s="172"/>
      <c r="NR12" s="172"/>
      <c r="NS12" s="172"/>
      <c r="NT12" s="172"/>
      <c r="NU12" s="172"/>
      <c r="NV12" s="172"/>
      <c r="NW12" s="172"/>
      <c r="NX12" s="172"/>
      <c r="NY12" s="172"/>
      <c r="NZ12" s="172"/>
      <c r="OA12" s="172"/>
      <c r="OB12" s="172"/>
      <c r="OC12" s="172"/>
      <c r="OD12" s="172"/>
      <c r="OE12" s="172"/>
      <c r="OF12" s="172"/>
      <c r="OG12" s="172"/>
      <c r="OH12" s="172"/>
      <c r="OI12" s="172"/>
      <c r="OJ12" s="172"/>
      <c r="OK12" s="172"/>
      <c r="OL12" s="172"/>
      <c r="OM12" s="172"/>
      <c r="ON12" s="172"/>
      <c r="OO12" s="172"/>
      <c r="OP12" s="172"/>
      <c r="OQ12" s="172"/>
      <c r="OR12" s="172"/>
      <c r="OS12" s="172"/>
      <c r="OT12" s="172"/>
      <c r="OU12" s="172"/>
      <c r="OV12" s="172"/>
      <c r="OW12" s="172"/>
    </row>
    <row r="13" spans="1:413" x14ac:dyDescent="0.25">
      <c r="A13" s="267" t="s">
        <v>150</v>
      </c>
      <c r="B13" s="72" t="s">
        <v>24</v>
      </c>
      <c r="C13" s="167">
        <f t="shared" si="28"/>
        <v>21</v>
      </c>
      <c r="D13" s="197">
        <f t="shared" si="29"/>
        <v>15</v>
      </c>
      <c r="E13" s="81">
        <f t="shared" si="30"/>
        <v>12</v>
      </c>
      <c r="F13" s="197">
        <f t="shared" si="23"/>
        <v>3</v>
      </c>
      <c r="G13" s="197">
        <f t="shared" si="24"/>
        <v>6</v>
      </c>
      <c r="H13" s="81">
        <f t="shared" si="31"/>
        <v>0</v>
      </c>
      <c r="I13" s="198">
        <f t="shared" si="32"/>
        <v>1289</v>
      </c>
      <c r="J13" s="179">
        <f t="shared" si="25"/>
        <v>61.38095238095238</v>
      </c>
      <c r="K13" s="179">
        <f>ABS(I13*100/I1)</f>
        <v>42.124183006535951</v>
      </c>
      <c r="L13" s="178">
        <f>K1</f>
        <v>34</v>
      </c>
      <c r="M13" s="476">
        <f t="shared" si="33"/>
        <v>30</v>
      </c>
      <c r="N13" s="178">
        <f t="shared" si="34"/>
        <v>4</v>
      </c>
      <c r="O13" s="178">
        <f t="shared" si="35"/>
        <v>1</v>
      </c>
      <c r="P13" s="178">
        <f t="shared" si="36"/>
        <v>3</v>
      </c>
      <c r="Q13" s="178">
        <f t="shared" si="37"/>
        <v>0</v>
      </c>
      <c r="R13" s="180">
        <f t="shared" si="38"/>
        <v>1</v>
      </c>
      <c r="S13" s="181">
        <f t="shared" si="39"/>
        <v>0</v>
      </c>
      <c r="T13" s="107">
        <f t="shared" si="40"/>
        <v>0</v>
      </c>
      <c r="U13" s="107">
        <f t="shared" si="45"/>
        <v>0</v>
      </c>
      <c r="V13" s="124">
        <f t="shared" si="27"/>
        <v>1</v>
      </c>
      <c r="W13" s="201"/>
      <c r="X13" s="82" t="s">
        <v>192</v>
      </c>
      <c r="Y13" s="82" t="s">
        <v>193</v>
      </c>
      <c r="Z13" s="82" t="s">
        <v>192</v>
      </c>
      <c r="AA13" s="82" t="s">
        <v>193</v>
      </c>
      <c r="AB13" s="82" t="s">
        <v>193</v>
      </c>
      <c r="AC13" s="82" t="s">
        <v>193</v>
      </c>
      <c r="AD13" s="82" t="s">
        <v>192</v>
      </c>
      <c r="AE13" s="82" t="s">
        <v>192</v>
      </c>
      <c r="AF13" s="82" t="s">
        <v>192</v>
      </c>
      <c r="AG13" s="82" t="s">
        <v>192</v>
      </c>
      <c r="AH13" s="82" t="s">
        <v>192</v>
      </c>
      <c r="AI13" s="82" t="s">
        <v>200</v>
      </c>
      <c r="AJ13" s="82" t="s">
        <v>200</v>
      </c>
      <c r="AK13" s="82" t="s">
        <v>200</v>
      </c>
      <c r="AL13" s="82" t="s">
        <v>193</v>
      </c>
      <c r="AM13" s="82" t="s">
        <v>193</v>
      </c>
      <c r="AN13" s="82" t="s">
        <v>193</v>
      </c>
      <c r="AO13" s="82" t="s">
        <v>192</v>
      </c>
      <c r="AP13" s="82" t="s">
        <v>193</v>
      </c>
      <c r="AQ13" s="82" t="s">
        <v>193</v>
      </c>
      <c r="AR13" s="82" t="s">
        <v>193</v>
      </c>
      <c r="AS13" s="82" t="s">
        <v>192</v>
      </c>
      <c r="AT13" s="82" t="s">
        <v>192</v>
      </c>
      <c r="AU13" s="82" t="s">
        <v>193</v>
      </c>
      <c r="AV13" s="82" t="s">
        <v>192</v>
      </c>
      <c r="AW13" s="82" t="s">
        <v>194</v>
      </c>
      <c r="AX13" s="82" t="s">
        <v>193</v>
      </c>
      <c r="AY13" s="82" t="s">
        <v>193</v>
      </c>
      <c r="AZ13" s="82" t="s">
        <v>193</v>
      </c>
      <c r="BA13" s="82" t="s">
        <v>193</v>
      </c>
      <c r="BB13" s="82" t="s">
        <v>192</v>
      </c>
      <c r="BC13" s="82" t="s">
        <v>192</v>
      </c>
      <c r="BD13" s="82" t="s">
        <v>192</v>
      </c>
      <c r="BE13" s="82" t="s">
        <v>192</v>
      </c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203"/>
      <c r="BU13" s="82">
        <v>63</v>
      </c>
      <c r="BV13" s="82"/>
      <c r="BW13" s="82">
        <v>45</v>
      </c>
      <c r="BX13" s="82">
        <v>1</v>
      </c>
      <c r="BY13" s="82"/>
      <c r="BZ13" s="82"/>
      <c r="CA13" s="82">
        <v>90</v>
      </c>
      <c r="CB13" s="82">
        <v>90</v>
      </c>
      <c r="CC13" s="82">
        <v>90</v>
      </c>
      <c r="CD13" s="82">
        <v>90</v>
      </c>
      <c r="CE13" s="82">
        <v>45</v>
      </c>
      <c r="CF13" s="82"/>
      <c r="CG13" s="82"/>
      <c r="CH13" s="82"/>
      <c r="CI13" s="82"/>
      <c r="CJ13" s="82">
        <v>1</v>
      </c>
      <c r="CK13" s="82">
        <v>11</v>
      </c>
      <c r="CL13" s="82">
        <v>90</v>
      </c>
      <c r="CM13" s="82"/>
      <c r="CN13" s="82" t="s">
        <v>193</v>
      </c>
      <c r="CO13" s="82" t="s">
        <v>193</v>
      </c>
      <c r="CP13" s="82">
        <v>90</v>
      </c>
      <c r="CQ13" s="82">
        <v>90</v>
      </c>
      <c r="CR13" s="82"/>
      <c r="CS13" s="82">
        <v>90</v>
      </c>
      <c r="CT13" s="82"/>
      <c r="CU13" s="82"/>
      <c r="CV13" s="82">
        <v>35</v>
      </c>
      <c r="CW13" s="82">
        <v>1</v>
      </c>
      <c r="CX13" s="82">
        <v>7</v>
      </c>
      <c r="CY13" s="82">
        <v>90</v>
      </c>
      <c r="CZ13" s="82">
        <v>90</v>
      </c>
      <c r="DA13" s="82">
        <v>90</v>
      </c>
      <c r="DB13" s="82">
        <v>90</v>
      </c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203"/>
      <c r="DR13" s="82" t="s">
        <v>202</v>
      </c>
      <c r="DS13" s="82"/>
      <c r="DT13" s="82" t="s">
        <v>202</v>
      </c>
      <c r="DU13" s="82" t="s">
        <v>201</v>
      </c>
      <c r="DV13" s="82"/>
      <c r="DW13" s="82"/>
      <c r="DX13" s="82"/>
      <c r="DY13" s="82"/>
      <c r="DZ13" s="82"/>
      <c r="EA13" s="82"/>
      <c r="EB13" s="82" t="s">
        <v>202</v>
      </c>
      <c r="EC13" s="82"/>
      <c r="ED13" s="82"/>
      <c r="EE13" s="82"/>
      <c r="EF13" s="82"/>
      <c r="EG13" s="82" t="s">
        <v>201</v>
      </c>
      <c r="EH13" s="82" t="s">
        <v>201</v>
      </c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 t="s">
        <v>201</v>
      </c>
      <c r="ET13" s="82" t="s">
        <v>201</v>
      </c>
      <c r="EU13" s="82" t="s">
        <v>201</v>
      </c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204">
        <f t="shared" si="42"/>
        <v>2</v>
      </c>
      <c r="FN13" s="205">
        <f t="shared" si="43"/>
        <v>0</v>
      </c>
      <c r="FO13" s="66">
        <f t="shared" si="44"/>
        <v>0</v>
      </c>
      <c r="FP13" s="342">
        <v>1</v>
      </c>
      <c r="FQ13" s="82"/>
      <c r="FR13" s="82"/>
      <c r="FS13" s="82"/>
      <c r="FT13" s="82"/>
      <c r="FU13" s="82"/>
      <c r="FV13" s="82"/>
      <c r="FW13" s="82"/>
      <c r="FX13" s="82"/>
      <c r="FY13" s="82"/>
      <c r="FZ13" s="342">
        <v>1</v>
      </c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209">
        <f t="shared" si="41"/>
        <v>1</v>
      </c>
      <c r="HM13" s="82"/>
      <c r="HN13" s="82"/>
      <c r="HO13" s="82"/>
      <c r="HP13" s="83"/>
      <c r="HQ13" s="82"/>
      <c r="HR13" s="82"/>
      <c r="HS13" s="82">
        <v>1</v>
      </c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3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124"/>
      <c r="IU13" s="83"/>
      <c r="IV13" s="82"/>
      <c r="IW13" s="82"/>
      <c r="IX13" s="82"/>
      <c r="IY13" s="82"/>
      <c r="IZ13" s="82"/>
      <c r="JA13" s="82"/>
      <c r="JB13" s="82"/>
      <c r="JC13" s="124"/>
      <c r="JD13" s="83"/>
      <c r="JE13" s="82"/>
      <c r="JF13" s="82"/>
      <c r="JG13" s="82"/>
      <c r="JH13" s="124"/>
      <c r="JI13" s="172"/>
      <c r="JJ13" s="172"/>
      <c r="JK13" s="172"/>
      <c r="JL13" s="172"/>
      <c r="JM13" s="172"/>
      <c r="JN13" s="172"/>
      <c r="JO13" s="172"/>
      <c r="JP13" s="172"/>
      <c r="JQ13" s="172"/>
      <c r="JR13" s="172"/>
      <c r="JS13" s="172"/>
      <c r="JT13" s="172"/>
      <c r="JU13" s="172"/>
      <c r="JV13" s="172"/>
      <c r="JW13" s="172"/>
      <c r="JX13" s="172"/>
      <c r="JY13" s="172"/>
      <c r="JZ13" s="172"/>
      <c r="KA13" s="172"/>
      <c r="KB13" s="172"/>
      <c r="KC13" s="172"/>
      <c r="KD13" s="172"/>
      <c r="KE13" s="172"/>
      <c r="KF13" s="172"/>
      <c r="KG13" s="172"/>
      <c r="KH13" s="172"/>
      <c r="KI13" s="172"/>
      <c r="KJ13" s="172"/>
      <c r="KK13" s="172"/>
      <c r="KL13" s="172"/>
      <c r="KM13" s="172"/>
      <c r="KN13" s="172"/>
      <c r="KO13" s="172"/>
      <c r="KP13" s="172"/>
      <c r="KQ13" s="172"/>
      <c r="KR13" s="172"/>
      <c r="KS13" s="172"/>
      <c r="KT13" s="172"/>
      <c r="KU13" s="172"/>
      <c r="KV13" s="172"/>
      <c r="KW13" s="172"/>
      <c r="KX13" s="172"/>
      <c r="KY13" s="172"/>
      <c r="KZ13" s="172"/>
      <c r="LA13" s="172"/>
      <c r="LB13" s="172"/>
      <c r="LC13" s="172"/>
      <c r="LD13" s="172"/>
      <c r="LE13" s="172"/>
      <c r="LF13" s="172"/>
      <c r="LG13" s="172"/>
      <c r="LH13" s="172"/>
      <c r="LI13" s="172"/>
      <c r="LJ13" s="172"/>
      <c r="LK13" s="172"/>
      <c r="LL13" s="172"/>
      <c r="LM13" s="172"/>
      <c r="LN13" s="172"/>
      <c r="LO13" s="172"/>
      <c r="LP13" s="172"/>
      <c r="LQ13" s="172"/>
      <c r="LR13" s="172"/>
      <c r="LS13" s="172"/>
      <c r="LT13" s="172"/>
      <c r="LU13" s="172"/>
      <c r="LV13" s="172"/>
      <c r="LW13" s="172"/>
      <c r="LX13" s="172"/>
      <c r="LY13" s="172"/>
      <c r="LZ13" s="172"/>
      <c r="MA13" s="172"/>
      <c r="MB13" s="172"/>
      <c r="MC13" s="172"/>
      <c r="MD13" s="172"/>
      <c r="ME13" s="172"/>
      <c r="MF13" s="172"/>
      <c r="MG13" s="172"/>
      <c r="MH13" s="172"/>
      <c r="MI13" s="172"/>
      <c r="MJ13" s="172"/>
      <c r="MK13" s="172"/>
      <c r="ML13" s="172"/>
      <c r="MM13" s="172"/>
      <c r="MN13" s="172"/>
      <c r="MO13" s="172"/>
      <c r="MP13" s="172"/>
      <c r="MQ13" s="172"/>
      <c r="MR13" s="172"/>
      <c r="MS13" s="172"/>
      <c r="MT13" s="172"/>
      <c r="MU13" s="172"/>
      <c r="MV13" s="172"/>
      <c r="MW13" s="172"/>
      <c r="MX13" s="172"/>
      <c r="MY13" s="172"/>
      <c r="MZ13" s="172"/>
      <c r="NA13" s="172"/>
      <c r="NB13" s="172"/>
      <c r="NC13" s="172"/>
      <c r="ND13" s="172"/>
      <c r="NE13" s="172"/>
      <c r="NF13" s="172"/>
      <c r="NG13" s="172"/>
      <c r="NH13" s="172"/>
      <c r="NI13" s="172"/>
      <c r="NJ13" s="172"/>
      <c r="NK13" s="172"/>
      <c r="NL13" s="172"/>
      <c r="NM13" s="172"/>
      <c r="NN13" s="172"/>
      <c r="NO13" s="172"/>
      <c r="NP13" s="172"/>
      <c r="NQ13" s="172"/>
      <c r="NR13" s="172"/>
      <c r="NS13" s="172"/>
      <c r="NT13" s="172"/>
      <c r="NU13" s="172"/>
      <c r="NV13" s="172"/>
      <c r="NW13" s="172"/>
      <c r="NX13" s="172"/>
      <c r="NY13" s="172"/>
      <c r="NZ13" s="172"/>
      <c r="OA13" s="172"/>
      <c r="OB13" s="172"/>
      <c r="OC13" s="172"/>
      <c r="OD13" s="172"/>
      <c r="OE13" s="172"/>
      <c r="OF13" s="172"/>
      <c r="OG13" s="172"/>
      <c r="OH13" s="172"/>
      <c r="OI13" s="172"/>
      <c r="OJ13" s="172"/>
      <c r="OK13" s="172"/>
      <c r="OL13" s="172"/>
      <c r="OM13" s="172"/>
      <c r="ON13" s="172"/>
      <c r="OO13" s="172"/>
      <c r="OP13" s="172"/>
      <c r="OQ13" s="172"/>
      <c r="OR13" s="172"/>
      <c r="OS13" s="172"/>
      <c r="OT13" s="172"/>
      <c r="OU13" s="172"/>
      <c r="OV13" s="172"/>
      <c r="OW13" s="172"/>
    </row>
    <row r="14" spans="1:413" x14ac:dyDescent="0.25">
      <c r="A14" s="267" t="s">
        <v>195</v>
      </c>
      <c r="B14" s="72" t="s">
        <v>129</v>
      </c>
      <c r="C14" s="167">
        <f t="shared" si="28"/>
        <v>30</v>
      </c>
      <c r="D14" s="197">
        <f t="shared" si="29"/>
        <v>10</v>
      </c>
      <c r="E14" s="81">
        <f t="shared" si="30"/>
        <v>4</v>
      </c>
      <c r="F14" s="197">
        <f t="shared" si="23"/>
        <v>6</v>
      </c>
      <c r="G14" s="197">
        <f t="shared" si="24"/>
        <v>20</v>
      </c>
      <c r="H14" s="81">
        <f t="shared" si="31"/>
        <v>2</v>
      </c>
      <c r="I14" s="198">
        <f t="shared" si="32"/>
        <v>1245</v>
      </c>
      <c r="J14" s="179">
        <f>ABS(I14/C14)</f>
        <v>41.5</v>
      </c>
      <c r="K14" s="179">
        <f>ABS(I14*100/I1)</f>
        <v>40.686274509803923</v>
      </c>
      <c r="L14" s="178">
        <f>K1</f>
        <v>34</v>
      </c>
      <c r="M14" s="476">
        <f t="shared" si="33"/>
        <v>30</v>
      </c>
      <c r="N14" s="178">
        <f>SUM(O14:Q14)</f>
        <v>2</v>
      </c>
      <c r="O14" s="178">
        <f t="shared" si="35"/>
        <v>0</v>
      </c>
      <c r="P14" s="178">
        <f t="shared" si="36"/>
        <v>0</v>
      </c>
      <c r="Q14" s="178">
        <f t="shared" si="37"/>
        <v>2</v>
      </c>
      <c r="R14" s="180">
        <f t="shared" si="38"/>
        <v>6</v>
      </c>
      <c r="S14" s="181">
        <f t="shared" si="39"/>
        <v>1</v>
      </c>
      <c r="T14" s="107">
        <f t="shared" si="40"/>
        <v>0</v>
      </c>
      <c r="U14" s="107">
        <f t="shared" si="45"/>
        <v>1</v>
      </c>
      <c r="V14" s="124">
        <f t="shared" si="27"/>
        <v>0</v>
      </c>
      <c r="W14" s="201"/>
      <c r="X14" s="82" t="s">
        <v>193</v>
      </c>
      <c r="Y14" s="82" t="s">
        <v>192</v>
      </c>
      <c r="Z14" s="82" t="s">
        <v>193</v>
      </c>
      <c r="AA14" s="82" t="s">
        <v>193</v>
      </c>
      <c r="AB14" s="82" t="s">
        <v>193</v>
      </c>
      <c r="AC14" s="82" t="s">
        <v>192</v>
      </c>
      <c r="AD14" s="82"/>
      <c r="AE14" s="82"/>
      <c r="AF14" s="82" t="s">
        <v>193</v>
      </c>
      <c r="AG14" s="82" t="s">
        <v>193</v>
      </c>
      <c r="AH14" s="82" t="s">
        <v>192</v>
      </c>
      <c r="AI14" s="82" t="s">
        <v>193</v>
      </c>
      <c r="AJ14" s="82" t="s">
        <v>193</v>
      </c>
      <c r="AK14" s="82" t="s">
        <v>193</v>
      </c>
      <c r="AL14" s="82" t="s">
        <v>193</v>
      </c>
      <c r="AM14" s="82" t="s">
        <v>193</v>
      </c>
      <c r="AN14" s="433" t="s">
        <v>221</v>
      </c>
      <c r="AO14" s="82" t="s">
        <v>192</v>
      </c>
      <c r="AP14" s="82" t="s">
        <v>193</v>
      </c>
      <c r="AQ14" s="82" t="s">
        <v>193</v>
      </c>
      <c r="AR14" s="82" t="s">
        <v>192</v>
      </c>
      <c r="AS14" s="82" t="s">
        <v>192</v>
      </c>
      <c r="AT14" s="82" t="s">
        <v>193</v>
      </c>
      <c r="AU14" s="82" t="s">
        <v>193</v>
      </c>
      <c r="AV14" s="82" t="s">
        <v>192</v>
      </c>
      <c r="AW14" s="82" t="s">
        <v>192</v>
      </c>
      <c r="AX14" s="82" t="s">
        <v>192</v>
      </c>
      <c r="AY14" s="82" t="s">
        <v>192</v>
      </c>
      <c r="AZ14" s="82" t="s">
        <v>193</v>
      </c>
      <c r="BA14" s="82" t="s">
        <v>193</v>
      </c>
      <c r="BB14" s="82" t="s">
        <v>193</v>
      </c>
      <c r="BC14" s="439" t="s">
        <v>221</v>
      </c>
      <c r="BD14" s="82" t="s">
        <v>193</v>
      </c>
      <c r="BE14" s="82" t="s">
        <v>193</v>
      </c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203"/>
      <c r="BU14" s="82">
        <v>20</v>
      </c>
      <c r="BV14" s="82">
        <v>74</v>
      </c>
      <c r="BW14" s="82">
        <v>21</v>
      </c>
      <c r="BX14" s="82">
        <v>29</v>
      </c>
      <c r="BY14" s="82">
        <v>15</v>
      </c>
      <c r="BZ14" s="82">
        <v>73</v>
      </c>
      <c r="CA14" s="82"/>
      <c r="CB14" s="82"/>
      <c r="CC14" s="82">
        <v>26</v>
      </c>
      <c r="CD14" s="82">
        <v>3</v>
      </c>
      <c r="CE14" s="82">
        <v>45</v>
      </c>
      <c r="CF14" s="82">
        <v>27</v>
      </c>
      <c r="CG14" s="82">
        <v>18</v>
      </c>
      <c r="CH14" s="82">
        <v>28</v>
      </c>
      <c r="CI14" s="82">
        <v>45</v>
      </c>
      <c r="CJ14" s="435">
        <v>24</v>
      </c>
      <c r="CK14" s="433" t="s">
        <v>221</v>
      </c>
      <c r="CL14" s="82">
        <v>52</v>
      </c>
      <c r="CM14" s="82">
        <v>2</v>
      </c>
      <c r="CN14" s="82">
        <v>45</v>
      </c>
      <c r="CO14" s="82">
        <v>78</v>
      </c>
      <c r="CP14" s="82">
        <v>54</v>
      </c>
      <c r="CQ14" s="82">
        <v>34</v>
      </c>
      <c r="CR14" s="82">
        <v>42</v>
      </c>
      <c r="CS14" s="82">
        <v>90</v>
      </c>
      <c r="CT14" s="82">
        <v>90</v>
      </c>
      <c r="CU14" s="82">
        <v>90</v>
      </c>
      <c r="CV14" s="82">
        <v>90</v>
      </c>
      <c r="CW14" s="82">
        <v>30</v>
      </c>
      <c r="CX14" s="82">
        <v>22</v>
      </c>
      <c r="CY14" s="82">
        <v>23</v>
      </c>
      <c r="CZ14" s="433" t="s">
        <v>221</v>
      </c>
      <c r="DA14" s="82">
        <v>26</v>
      </c>
      <c r="DB14" s="82">
        <v>29</v>
      </c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203"/>
      <c r="DR14" s="82" t="s">
        <v>201</v>
      </c>
      <c r="DS14" s="82" t="s">
        <v>202</v>
      </c>
      <c r="DT14" s="82" t="s">
        <v>201</v>
      </c>
      <c r="DU14" s="82" t="s">
        <v>201</v>
      </c>
      <c r="DV14" s="82" t="s">
        <v>201</v>
      </c>
      <c r="DW14" s="82" t="s">
        <v>202</v>
      </c>
      <c r="DX14" s="82"/>
      <c r="DY14" s="82"/>
      <c r="DZ14" s="82" t="s">
        <v>201</v>
      </c>
      <c r="EA14" s="82" t="s">
        <v>201</v>
      </c>
      <c r="EB14" s="82" t="s">
        <v>202</v>
      </c>
      <c r="EC14" s="82" t="s">
        <v>201</v>
      </c>
      <c r="ED14" s="82" t="s">
        <v>201</v>
      </c>
      <c r="EE14" s="82" t="s">
        <v>201</v>
      </c>
      <c r="EF14" s="82" t="s">
        <v>201</v>
      </c>
      <c r="EG14" s="82" t="s">
        <v>201</v>
      </c>
      <c r="EH14" s="82"/>
      <c r="EI14" s="82" t="s">
        <v>202</v>
      </c>
      <c r="EJ14" s="82" t="s">
        <v>201</v>
      </c>
      <c r="EK14" s="82" t="s">
        <v>201</v>
      </c>
      <c r="EL14" s="82" t="s">
        <v>202</v>
      </c>
      <c r="EM14" s="82" t="s">
        <v>202</v>
      </c>
      <c r="EN14" s="82" t="s">
        <v>201</v>
      </c>
      <c r="EO14" s="82" t="s">
        <v>201</v>
      </c>
      <c r="EP14" s="82"/>
      <c r="EQ14" s="82"/>
      <c r="ER14" s="82"/>
      <c r="ES14" s="82"/>
      <c r="ET14" s="82" t="s">
        <v>201</v>
      </c>
      <c r="EU14" s="82" t="s">
        <v>201</v>
      </c>
      <c r="EV14" s="82" t="s">
        <v>201</v>
      </c>
      <c r="EW14" s="82"/>
      <c r="EX14" s="82" t="s">
        <v>201</v>
      </c>
      <c r="EY14" s="82" t="s">
        <v>201</v>
      </c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204">
        <f t="shared" si="42"/>
        <v>6</v>
      </c>
      <c r="FN14" s="205">
        <f t="shared" si="43"/>
        <v>1</v>
      </c>
      <c r="FO14" s="66">
        <f t="shared" si="44"/>
        <v>0</v>
      </c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205">
        <v>1</v>
      </c>
      <c r="GE14" s="343">
        <v>2</v>
      </c>
      <c r="GF14" s="433" t="s">
        <v>221</v>
      </c>
      <c r="GG14" s="205">
        <v>1</v>
      </c>
      <c r="GH14" s="82"/>
      <c r="GI14" s="205">
        <v>1</v>
      </c>
      <c r="GJ14" s="82"/>
      <c r="GK14" s="82"/>
      <c r="GL14" s="82"/>
      <c r="GM14" s="82"/>
      <c r="GN14" s="82"/>
      <c r="GO14" s="82"/>
      <c r="GP14" s="205">
        <v>1</v>
      </c>
      <c r="GQ14" s="82"/>
      <c r="GR14" s="82"/>
      <c r="GS14" s="82"/>
      <c r="GT14" s="205">
        <v>1</v>
      </c>
      <c r="GU14" s="433" t="s">
        <v>221</v>
      </c>
      <c r="GV14" s="342">
        <v>1</v>
      </c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209">
        <f t="shared" si="41"/>
        <v>0</v>
      </c>
      <c r="HM14" s="82"/>
      <c r="HN14" s="82"/>
      <c r="HO14" s="82"/>
      <c r="HP14" s="83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3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124"/>
      <c r="IU14" s="83"/>
      <c r="IV14" s="82"/>
      <c r="IW14" s="82"/>
      <c r="IX14" s="82"/>
      <c r="IY14" s="82"/>
      <c r="IZ14" s="82"/>
      <c r="JA14" s="82"/>
      <c r="JB14" s="82"/>
      <c r="JC14" s="124"/>
      <c r="JD14" s="83"/>
      <c r="JE14" s="82"/>
      <c r="JF14" s="82"/>
      <c r="JG14" s="82"/>
      <c r="JH14" s="124"/>
      <c r="JI14" s="172"/>
      <c r="JJ14" s="172"/>
      <c r="JK14" s="172"/>
      <c r="JL14" s="172"/>
      <c r="JM14" s="172"/>
      <c r="JN14" s="172"/>
      <c r="JO14" s="172"/>
      <c r="JP14" s="172"/>
      <c r="JQ14" s="172"/>
      <c r="JR14" s="172"/>
      <c r="JS14" s="172"/>
      <c r="JT14" s="172"/>
      <c r="JU14" s="172"/>
      <c r="JV14" s="172"/>
      <c r="JW14" s="172"/>
      <c r="JX14" s="172"/>
      <c r="JY14" s="172"/>
      <c r="JZ14" s="172"/>
      <c r="KA14" s="172"/>
      <c r="KB14" s="172"/>
      <c r="KC14" s="172"/>
      <c r="KD14" s="172"/>
      <c r="KE14" s="172"/>
      <c r="KF14" s="172"/>
      <c r="KG14" s="172"/>
      <c r="KH14" s="172"/>
      <c r="KI14" s="172"/>
      <c r="KJ14" s="172"/>
      <c r="KK14" s="172"/>
      <c r="KL14" s="172"/>
      <c r="KM14" s="172"/>
      <c r="KN14" s="172"/>
      <c r="KO14" s="172"/>
      <c r="KP14" s="172"/>
      <c r="KQ14" s="172"/>
      <c r="KR14" s="172"/>
      <c r="KS14" s="172"/>
      <c r="KT14" s="172"/>
      <c r="KU14" s="172"/>
      <c r="KV14" s="172"/>
      <c r="KW14" s="172"/>
      <c r="KX14" s="172"/>
      <c r="KY14" s="172"/>
      <c r="KZ14" s="172"/>
      <c r="LA14" s="172"/>
      <c r="LB14" s="172"/>
      <c r="LC14" s="172"/>
      <c r="LD14" s="172"/>
      <c r="LE14" s="172"/>
      <c r="LF14" s="172"/>
      <c r="LG14" s="172"/>
      <c r="LH14" s="172"/>
      <c r="LI14" s="172"/>
      <c r="LJ14" s="172"/>
      <c r="LK14" s="172"/>
      <c r="LL14" s="172"/>
      <c r="LM14" s="172"/>
      <c r="LN14" s="172"/>
      <c r="LO14" s="172"/>
      <c r="LP14" s="172"/>
      <c r="LQ14" s="172"/>
      <c r="LR14" s="172"/>
      <c r="LS14" s="172"/>
      <c r="LT14" s="172"/>
      <c r="LU14" s="172"/>
      <c r="LV14" s="172"/>
      <c r="LW14" s="172"/>
      <c r="LX14" s="172"/>
      <c r="LY14" s="172"/>
      <c r="LZ14" s="172"/>
      <c r="MA14" s="172"/>
      <c r="MB14" s="172"/>
      <c r="MC14" s="172"/>
      <c r="MD14" s="172"/>
      <c r="ME14" s="172"/>
      <c r="MF14" s="172"/>
      <c r="MG14" s="172"/>
      <c r="MH14" s="172"/>
      <c r="MI14" s="172"/>
      <c r="MJ14" s="172"/>
      <c r="MK14" s="172"/>
      <c r="ML14" s="172"/>
      <c r="MM14" s="172"/>
      <c r="MN14" s="172"/>
      <c r="MO14" s="172"/>
      <c r="MP14" s="172"/>
      <c r="MQ14" s="172"/>
      <c r="MR14" s="172"/>
      <c r="MS14" s="172"/>
      <c r="MT14" s="172"/>
      <c r="MU14" s="172"/>
      <c r="MV14" s="172"/>
      <c r="MW14" s="172"/>
      <c r="MX14" s="172"/>
      <c r="MY14" s="172"/>
      <c r="MZ14" s="172"/>
      <c r="NA14" s="172"/>
      <c r="NB14" s="172"/>
      <c r="NC14" s="172"/>
      <c r="ND14" s="172"/>
      <c r="NE14" s="172"/>
      <c r="NF14" s="172"/>
      <c r="NG14" s="172"/>
      <c r="NH14" s="172"/>
      <c r="NI14" s="172"/>
      <c r="NJ14" s="172"/>
      <c r="NK14" s="172"/>
      <c r="NL14" s="172"/>
      <c r="NM14" s="172"/>
      <c r="NN14" s="172"/>
      <c r="NO14" s="172"/>
      <c r="NP14" s="172"/>
      <c r="NQ14" s="172"/>
      <c r="NR14" s="172"/>
      <c r="NS14" s="172"/>
      <c r="NT14" s="172"/>
      <c r="NU14" s="172"/>
      <c r="NV14" s="172"/>
      <c r="NW14" s="172"/>
      <c r="NX14" s="172"/>
      <c r="NY14" s="172"/>
      <c r="NZ14" s="172"/>
      <c r="OA14" s="172"/>
      <c r="OB14" s="172"/>
      <c r="OC14" s="172"/>
      <c r="OD14" s="172"/>
      <c r="OE14" s="172"/>
      <c r="OF14" s="172"/>
      <c r="OG14" s="172"/>
      <c r="OH14" s="172"/>
      <c r="OI14" s="172"/>
      <c r="OJ14" s="172"/>
      <c r="OK14" s="172"/>
      <c r="OL14" s="172"/>
      <c r="OM14" s="172"/>
      <c r="ON14" s="172"/>
      <c r="OO14" s="172"/>
      <c r="OP14" s="172"/>
      <c r="OQ14" s="172"/>
      <c r="OR14" s="172"/>
      <c r="OS14" s="172"/>
      <c r="OT14" s="172"/>
      <c r="OU14" s="172"/>
      <c r="OV14" s="172"/>
      <c r="OW14" s="172"/>
    </row>
    <row r="15" spans="1:413" s="55" customFormat="1" x14ac:dyDescent="0.25">
      <c r="A15" s="267" t="s">
        <v>177</v>
      </c>
      <c r="B15" s="72" t="s">
        <v>123</v>
      </c>
      <c r="C15" s="167">
        <f t="shared" si="28"/>
        <v>25</v>
      </c>
      <c r="D15" s="197">
        <f t="shared" si="29"/>
        <v>20</v>
      </c>
      <c r="E15" s="81">
        <f t="shared" si="30"/>
        <v>11</v>
      </c>
      <c r="F15" s="197">
        <f t="shared" si="23"/>
        <v>9</v>
      </c>
      <c r="G15" s="197">
        <f t="shared" si="24"/>
        <v>5</v>
      </c>
      <c r="H15" s="81">
        <f t="shared" si="31"/>
        <v>1</v>
      </c>
      <c r="I15" s="198">
        <f t="shared" si="32"/>
        <v>1706</v>
      </c>
      <c r="J15" s="179">
        <f t="shared" si="25"/>
        <v>68.239999999999995</v>
      </c>
      <c r="K15" s="179">
        <f>ABS(I15*100/I1)</f>
        <v>55.751633986928105</v>
      </c>
      <c r="L15" s="178">
        <f>K1</f>
        <v>34</v>
      </c>
      <c r="M15" s="476">
        <f t="shared" si="33"/>
        <v>26</v>
      </c>
      <c r="N15" s="178">
        <f t="shared" si="34"/>
        <v>5</v>
      </c>
      <c r="O15" s="178">
        <f t="shared" si="35"/>
        <v>1</v>
      </c>
      <c r="P15" s="178">
        <f t="shared" si="36"/>
        <v>3</v>
      </c>
      <c r="Q15" s="178">
        <f t="shared" si="37"/>
        <v>1</v>
      </c>
      <c r="R15" s="180">
        <f t="shared" si="38"/>
        <v>7</v>
      </c>
      <c r="S15" s="181">
        <f t="shared" si="39"/>
        <v>0</v>
      </c>
      <c r="T15" s="107">
        <f t="shared" si="40"/>
        <v>0</v>
      </c>
      <c r="U15" s="107">
        <f t="shared" si="45"/>
        <v>0</v>
      </c>
      <c r="V15" s="124">
        <f t="shared" si="27"/>
        <v>1</v>
      </c>
      <c r="W15" s="201"/>
      <c r="X15" s="82" t="s">
        <v>194</v>
      </c>
      <c r="Y15" s="82" t="s">
        <v>194</v>
      </c>
      <c r="Z15" s="82" t="s">
        <v>200</v>
      </c>
      <c r="AA15" s="82" t="s">
        <v>200</v>
      </c>
      <c r="AB15" s="82" t="s">
        <v>200</v>
      </c>
      <c r="AC15" s="82" t="s">
        <v>200</v>
      </c>
      <c r="AD15" s="82" t="s">
        <v>193</v>
      </c>
      <c r="AE15" s="82" t="s">
        <v>193</v>
      </c>
      <c r="AF15" s="82" t="s">
        <v>192</v>
      </c>
      <c r="AG15" s="82" t="s">
        <v>192</v>
      </c>
      <c r="AH15" s="82" t="s">
        <v>193</v>
      </c>
      <c r="AI15" s="82" t="s">
        <v>192</v>
      </c>
      <c r="AJ15" s="82" t="s">
        <v>192</v>
      </c>
      <c r="AK15" s="82" t="s">
        <v>192</v>
      </c>
      <c r="AL15" s="82" t="s">
        <v>192</v>
      </c>
      <c r="AM15" s="82" t="s">
        <v>192</v>
      </c>
      <c r="AN15" s="82" t="s">
        <v>192</v>
      </c>
      <c r="AO15" s="82" t="s">
        <v>192</v>
      </c>
      <c r="AP15" s="82" t="s">
        <v>192</v>
      </c>
      <c r="AQ15" s="82" t="s">
        <v>192</v>
      </c>
      <c r="AR15" s="82" t="s">
        <v>193</v>
      </c>
      <c r="AS15" s="82" t="s">
        <v>192</v>
      </c>
      <c r="AT15" s="82" t="s">
        <v>194</v>
      </c>
      <c r="AU15" s="82" t="s">
        <v>192</v>
      </c>
      <c r="AV15" s="82" t="s">
        <v>193</v>
      </c>
      <c r="AW15" s="82" t="s">
        <v>192</v>
      </c>
      <c r="AX15" s="82" t="s">
        <v>193</v>
      </c>
      <c r="AY15" s="82" t="s">
        <v>192</v>
      </c>
      <c r="AZ15" s="82" t="s">
        <v>192</v>
      </c>
      <c r="BA15" s="82" t="s">
        <v>192</v>
      </c>
      <c r="BB15" s="439" t="s">
        <v>221</v>
      </c>
      <c r="BC15" s="82" t="s">
        <v>192</v>
      </c>
      <c r="BD15" s="82" t="s">
        <v>192</v>
      </c>
      <c r="BE15" s="82" t="s">
        <v>192</v>
      </c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203"/>
      <c r="BU15" s="82"/>
      <c r="BV15" s="82"/>
      <c r="BW15" s="82"/>
      <c r="BX15" s="82"/>
      <c r="BY15" s="82"/>
      <c r="BZ15" s="82"/>
      <c r="CA15" s="82">
        <v>4</v>
      </c>
      <c r="CB15" s="82">
        <v>45</v>
      </c>
      <c r="CC15" s="82">
        <v>77</v>
      </c>
      <c r="CD15" s="82">
        <v>87</v>
      </c>
      <c r="CE15" s="82">
        <v>45</v>
      </c>
      <c r="CF15" s="82">
        <v>63</v>
      </c>
      <c r="CG15" s="82">
        <v>90</v>
      </c>
      <c r="CH15" s="82">
        <v>90</v>
      </c>
      <c r="CI15" s="82">
        <v>90</v>
      </c>
      <c r="CJ15" s="82">
        <v>90</v>
      </c>
      <c r="CK15" s="82">
        <v>90</v>
      </c>
      <c r="CL15" s="82">
        <v>86</v>
      </c>
      <c r="CM15" s="82">
        <v>90</v>
      </c>
      <c r="CN15" s="82">
        <v>52</v>
      </c>
      <c r="CO15" s="82">
        <v>35</v>
      </c>
      <c r="CP15" s="82">
        <v>90</v>
      </c>
      <c r="CQ15" s="82"/>
      <c r="CR15" s="82">
        <v>48</v>
      </c>
      <c r="CS15" s="82"/>
      <c r="CT15" s="82">
        <v>7</v>
      </c>
      <c r="CU15" s="82">
        <v>22</v>
      </c>
      <c r="CV15" s="82">
        <v>90</v>
      </c>
      <c r="CW15" s="82">
        <v>89</v>
      </c>
      <c r="CX15" s="82">
        <v>56</v>
      </c>
      <c r="CY15" s="433" t="s">
        <v>221</v>
      </c>
      <c r="CZ15" s="82">
        <v>90</v>
      </c>
      <c r="DA15" s="82">
        <v>90</v>
      </c>
      <c r="DB15" s="82">
        <v>90</v>
      </c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203"/>
      <c r="DR15" s="82"/>
      <c r="DS15" s="82"/>
      <c r="DT15" s="82"/>
      <c r="DU15" s="82"/>
      <c r="DV15" s="82"/>
      <c r="DW15" s="82"/>
      <c r="DX15" s="82" t="s">
        <v>201</v>
      </c>
      <c r="DY15" s="82" t="s">
        <v>201</v>
      </c>
      <c r="DZ15" s="82" t="s">
        <v>202</v>
      </c>
      <c r="EA15" s="82" t="s">
        <v>202</v>
      </c>
      <c r="EB15" s="82" t="s">
        <v>201</v>
      </c>
      <c r="EC15" s="82" t="s">
        <v>202</v>
      </c>
      <c r="ED15" s="82"/>
      <c r="EE15" s="82"/>
      <c r="EF15" s="82"/>
      <c r="EG15" s="82"/>
      <c r="EH15" s="82"/>
      <c r="EI15" s="82" t="s">
        <v>202</v>
      </c>
      <c r="EJ15" s="82"/>
      <c r="EK15" s="82" t="s">
        <v>202</v>
      </c>
      <c r="EL15" s="82" t="s">
        <v>201</v>
      </c>
      <c r="EM15" s="82"/>
      <c r="EN15" s="82"/>
      <c r="EO15" s="82" t="s">
        <v>202</v>
      </c>
      <c r="EP15" s="82"/>
      <c r="EQ15" s="82" t="s">
        <v>202</v>
      </c>
      <c r="ER15" s="82" t="s">
        <v>201</v>
      </c>
      <c r="ES15" s="82"/>
      <c r="ET15" s="82" t="s">
        <v>202</v>
      </c>
      <c r="EU15" s="82" t="s">
        <v>202</v>
      </c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204">
        <f t="shared" si="42"/>
        <v>7</v>
      </c>
      <c r="FN15" s="205">
        <f t="shared" si="43"/>
        <v>0</v>
      </c>
      <c r="FO15" s="66">
        <f t="shared" si="44"/>
        <v>0</v>
      </c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342">
        <v>1</v>
      </c>
      <c r="GA15" s="342">
        <v>1</v>
      </c>
      <c r="GB15" s="342">
        <v>1</v>
      </c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342">
        <v>1</v>
      </c>
      <c r="GS15" s="342">
        <v>1</v>
      </c>
      <c r="GT15" s="433" t="s">
        <v>221</v>
      </c>
      <c r="GU15" s="342">
        <v>1</v>
      </c>
      <c r="GV15" s="82"/>
      <c r="GW15" s="342">
        <v>1</v>
      </c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209">
        <f t="shared" si="41"/>
        <v>1</v>
      </c>
      <c r="HM15" s="82"/>
      <c r="HN15" s="82"/>
      <c r="HO15" s="82"/>
      <c r="HP15" s="83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3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>
        <v>1</v>
      </c>
      <c r="IQ15" s="82"/>
      <c r="IR15" s="82"/>
      <c r="IS15" s="82"/>
      <c r="IT15" s="124"/>
      <c r="IU15" s="83"/>
      <c r="IV15" s="82"/>
      <c r="IW15" s="82"/>
      <c r="IX15" s="82"/>
      <c r="IY15" s="82"/>
      <c r="IZ15" s="82"/>
      <c r="JA15" s="82"/>
      <c r="JB15" s="82"/>
      <c r="JC15" s="124"/>
      <c r="JD15" s="83"/>
      <c r="JE15" s="82"/>
      <c r="JF15" s="82"/>
      <c r="JG15" s="82"/>
      <c r="JH15" s="124"/>
      <c r="JI15" s="172"/>
      <c r="JJ15" s="172"/>
      <c r="JK15" s="172"/>
      <c r="JL15" s="172"/>
      <c r="JM15" s="172"/>
      <c r="JN15" s="172"/>
      <c r="JO15" s="172"/>
      <c r="JP15" s="172"/>
      <c r="JQ15" s="172"/>
      <c r="JR15" s="172"/>
      <c r="JS15" s="172"/>
      <c r="JT15" s="172"/>
      <c r="JU15" s="172"/>
      <c r="JV15" s="172"/>
      <c r="JW15" s="172"/>
      <c r="JX15" s="172"/>
      <c r="JY15" s="172"/>
      <c r="JZ15" s="172"/>
      <c r="KA15" s="172"/>
      <c r="KB15" s="172"/>
      <c r="KC15" s="172"/>
      <c r="KD15" s="172"/>
      <c r="KE15" s="172"/>
      <c r="KF15" s="172"/>
      <c r="KG15" s="172"/>
      <c r="KH15" s="172"/>
      <c r="KI15" s="172"/>
      <c r="KJ15" s="172"/>
      <c r="KK15" s="172"/>
      <c r="KL15" s="172"/>
      <c r="KM15" s="172"/>
      <c r="KN15" s="172"/>
      <c r="KO15" s="172"/>
      <c r="KP15" s="172"/>
      <c r="KQ15" s="172"/>
      <c r="KR15" s="172"/>
      <c r="KS15" s="172"/>
      <c r="KT15" s="172"/>
      <c r="KU15" s="172"/>
      <c r="KV15" s="172"/>
      <c r="KW15" s="172"/>
      <c r="KX15" s="172"/>
      <c r="KY15" s="172"/>
      <c r="KZ15" s="172"/>
      <c r="LA15" s="172"/>
      <c r="LB15" s="172"/>
      <c r="LC15" s="172"/>
      <c r="LD15" s="172"/>
      <c r="LE15" s="172"/>
      <c r="LF15" s="172"/>
      <c r="LG15" s="172"/>
      <c r="LH15" s="172"/>
      <c r="LI15" s="172"/>
      <c r="LJ15" s="172"/>
      <c r="LK15" s="172"/>
      <c r="LL15" s="172"/>
      <c r="LM15" s="172"/>
      <c r="LN15" s="172"/>
      <c r="LO15" s="172"/>
      <c r="LP15" s="172"/>
      <c r="LQ15" s="172"/>
      <c r="LR15" s="172"/>
      <c r="LS15" s="172"/>
      <c r="LT15" s="172"/>
      <c r="LU15" s="172"/>
      <c r="LV15" s="172"/>
      <c r="LW15" s="172"/>
      <c r="LX15" s="172"/>
      <c r="LY15" s="172"/>
      <c r="LZ15" s="172"/>
      <c r="MA15" s="172"/>
      <c r="MB15" s="172"/>
      <c r="MC15" s="172"/>
      <c r="MD15" s="172"/>
      <c r="ME15" s="172"/>
      <c r="MF15" s="172"/>
      <c r="MG15" s="172"/>
      <c r="MH15" s="172"/>
      <c r="MI15" s="172"/>
      <c r="MJ15" s="172"/>
      <c r="MK15" s="172"/>
      <c r="ML15" s="172"/>
      <c r="MM15" s="172"/>
      <c r="MN15" s="172"/>
      <c r="MO15" s="172"/>
      <c r="MP15" s="172"/>
      <c r="MQ15" s="172"/>
      <c r="MR15" s="172"/>
      <c r="MS15" s="172"/>
      <c r="MT15" s="172"/>
      <c r="MU15" s="172"/>
      <c r="MV15" s="172"/>
      <c r="MW15" s="172"/>
      <c r="MX15" s="172"/>
      <c r="MY15" s="172"/>
      <c r="MZ15" s="172"/>
      <c r="NA15" s="172"/>
      <c r="NB15" s="172"/>
      <c r="NC15" s="172"/>
      <c r="ND15" s="172"/>
      <c r="NE15" s="172"/>
      <c r="NF15" s="172"/>
      <c r="NG15" s="172"/>
      <c r="NH15" s="172"/>
      <c r="NI15" s="172"/>
      <c r="NJ15" s="172"/>
      <c r="NK15" s="172"/>
      <c r="NL15" s="172"/>
      <c r="NM15" s="172"/>
      <c r="NN15" s="172"/>
      <c r="NO15" s="172"/>
      <c r="NP15" s="172"/>
      <c r="NQ15" s="172"/>
      <c r="NR15" s="172"/>
      <c r="NS15" s="172"/>
      <c r="NT15" s="172"/>
      <c r="NU15" s="172"/>
      <c r="NV15" s="172"/>
      <c r="NW15" s="172"/>
      <c r="NX15" s="172"/>
      <c r="NY15" s="172"/>
      <c r="NZ15" s="172"/>
      <c r="OA15" s="172"/>
      <c r="OB15" s="172"/>
      <c r="OC15" s="172"/>
      <c r="OD15" s="172"/>
      <c r="OE15" s="172"/>
      <c r="OF15" s="172"/>
      <c r="OG15" s="172"/>
      <c r="OH15" s="172"/>
      <c r="OI15" s="172"/>
      <c r="OJ15" s="172"/>
      <c r="OK15" s="172"/>
      <c r="OL15" s="172"/>
      <c r="OM15" s="172"/>
      <c r="ON15" s="172"/>
      <c r="OO15" s="172"/>
      <c r="OP15" s="172"/>
      <c r="OQ15" s="172"/>
      <c r="OR15" s="172"/>
      <c r="OS15" s="172"/>
      <c r="OT15" s="172"/>
      <c r="OU15" s="172"/>
      <c r="OV15" s="172"/>
      <c r="OW15" s="172"/>
    </row>
    <row r="16" spans="1:413" s="55" customFormat="1" x14ac:dyDescent="0.25">
      <c r="A16" s="267" t="s">
        <v>178</v>
      </c>
      <c r="B16" s="72" t="s">
        <v>24</v>
      </c>
      <c r="C16" s="167">
        <f t="shared" si="28"/>
        <v>31</v>
      </c>
      <c r="D16" s="197">
        <f t="shared" ref="D16:D18" si="46">COUNTIF(X16:BS16,"T")</f>
        <v>29</v>
      </c>
      <c r="E16" s="81">
        <f t="shared" si="30"/>
        <v>26</v>
      </c>
      <c r="F16" s="197">
        <f t="shared" si="23"/>
        <v>3</v>
      </c>
      <c r="G16" s="197">
        <f t="shared" si="24"/>
        <v>2</v>
      </c>
      <c r="H16" s="81">
        <f t="shared" si="31"/>
        <v>1</v>
      </c>
      <c r="I16" s="198">
        <f t="shared" si="32"/>
        <v>2597</v>
      </c>
      <c r="J16" s="179">
        <f>ABS(I16/C16)</f>
        <v>83.774193548387103</v>
      </c>
      <c r="K16" s="179">
        <f>ABS(I16*100/I1)</f>
        <v>84.869281045751634</v>
      </c>
      <c r="L16" s="178">
        <f>K1</f>
        <v>34</v>
      </c>
      <c r="M16" s="476">
        <f t="shared" si="33"/>
        <v>32</v>
      </c>
      <c r="N16" s="178">
        <f>SUM(O16:Q16)</f>
        <v>2</v>
      </c>
      <c r="O16" s="178">
        <f t="shared" si="35"/>
        <v>0</v>
      </c>
      <c r="P16" s="178">
        <f t="shared" si="36"/>
        <v>1</v>
      </c>
      <c r="Q16" s="178">
        <f t="shared" si="37"/>
        <v>1</v>
      </c>
      <c r="R16" s="180">
        <f t="shared" si="38"/>
        <v>3</v>
      </c>
      <c r="S16" s="181">
        <f t="shared" si="39"/>
        <v>0</v>
      </c>
      <c r="T16" s="107">
        <f t="shared" si="40"/>
        <v>0</v>
      </c>
      <c r="U16" s="107">
        <f t="shared" si="45"/>
        <v>0</v>
      </c>
      <c r="V16" s="124">
        <f t="shared" si="27"/>
        <v>2</v>
      </c>
      <c r="W16" s="201"/>
      <c r="X16" s="82" t="s">
        <v>192</v>
      </c>
      <c r="Y16" s="82" t="s">
        <v>192</v>
      </c>
      <c r="Z16" s="82" t="s">
        <v>192</v>
      </c>
      <c r="AA16" s="82" t="s">
        <v>192</v>
      </c>
      <c r="AB16" s="82" t="s">
        <v>192</v>
      </c>
      <c r="AC16" s="82" t="s">
        <v>192</v>
      </c>
      <c r="AD16" s="82" t="s">
        <v>192</v>
      </c>
      <c r="AE16" s="82" t="s">
        <v>192</v>
      </c>
      <c r="AF16" s="82" t="s">
        <v>193</v>
      </c>
      <c r="AG16" s="82" t="s">
        <v>193</v>
      </c>
      <c r="AH16" s="82" t="s">
        <v>192</v>
      </c>
      <c r="AI16" s="82" t="s">
        <v>192</v>
      </c>
      <c r="AJ16" s="82" t="s">
        <v>192</v>
      </c>
      <c r="AK16" s="82" t="s">
        <v>192</v>
      </c>
      <c r="AL16" s="82" t="s">
        <v>192</v>
      </c>
      <c r="AM16" s="82" t="s">
        <v>192</v>
      </c>
      <c r="AN16" s="82" t="s">
        <v>192</v>
      </c>
      <c r="AO16" s="82" t="s">
        <v>200</v>
      </c>
      <c r="AP16" s="82" t="s">
        <v>192</v>
      </c>
      <c r="AQ16" s="82" t="s">
        <v>192</v>
      </c>
      <c r="AR16" s="82" t="s">
        <v>192</v>
      </c>
      <c r="AS16" s="433" t="s">
        <v>221</v>
      </c>
      <c r="AT16" s="82" t="s">
        <v>192</v>
      </c>
      <c r="AU16" s="82" t="s">
        <v>192</v>
      </c>
      <c r="AV16" s="82" t="s">
        <v>192</v>
      </c>
      <c r="AW16" s="82" t="s">
        <v>192</v>
      </c>
      <c r="AX16" s="82" t="s">
        <v>192</v>
      </c>
      <c r="AY16" s="82" t="s">
        <v>192</v>
      </c>
      <c r="AZ16" s="82" t="s">
        <v>192</v>
      </c>
      <c r="BA16" s="82" t="s">
        <v>192</v>
      </c>
      <c r="BB16" s="82" t="s">
        <v>192</v>
      </c>
      <c r="BC16" s="82" t="s">
        <v>192</v>
      </c>
      <c r="BD16" s="82" t="s">
        <v>192</v>
      </c>
      <c r="BE16" s="82" t="s">
        <v>193</v>
      </c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203"/>
      <c r="BU16" s="82">
        <v>90</v>
      </c>
      <c r="BV16" s="82">
        <v>90</v>
      </c>
      <c r="BW16" s="82">
        <v>85</v>
      </c>
      <c r="BX16" s="82">
        <v>90</v>
      </c>
      <c r="BY16" s="82">
        <v>90</v>
      </c>
      <c r="BZ16" s="82">
        <v>90</v>
      </c>
      <c r="CA16" s="82">
        <v>90</v>
      </c>
      <c r="CB16" s="82">
        <v>45</v>
      </c>
      <c r="CC16" s="82">
        <v>3</v>
      </c>
      <c r="CD16" s="82">
        <v>45</v>
      </c>
      <c r="CE16" s="82">
        <v>90</v>
      </c>
      <c r="CF16" s="82">
        <v>90</v>
      </c>
      <c r="CG16" s="82">
        <v>90</v>
      </c>
      <c r="CH16" s="82">
        <v>90</v>
      </c>
      <c r="CI16" s="82">
        <v>90</v>
      </c>
      <c r="CJ16" s="82">
        <v>90</v>
      </c>
      <c r="CK16" s="82">
        <v>79</v>
      </c>
      <c r="CL16" s="82"/>
      <c r="CM16" s="82">
        <v>90</v>
      </c>
      <c r="CN16" s="82">
        <v>90</v>
      </c>
      <c r="CO16" s="82">
        <v>90</v>
      </c>
      <c r="CP16" s="433" t="s">
        <v>221</v>
      </c>
      <c r="CQ16" s="82">
        <v>90</v>
      </c>
      <c r="CR16" s="82">
        <v>90</v>
      </c>
      <c r="CS16" s="82">
        <v>90</v>
      </c>
      <c r="CT16" s="82">
        <v>90</v>
      </c>
      <c r="CU16" s="82">
        <v>90</v>
      </c>
      <c r="CV16" s="82">
        <v>90</v>
      </c>
      <c r="CW16" s="82">
        <v>90</v>
      </c>
      <c r="CX16" s="82">
        <v>90</v>
      </c>
      <c r="CY16" s="82">
        <v>90</v>
      </c>
      <c r="CZ16" s="82">
        <v>90</v>
      </c>
      <c r="DA16" s="82">
        <v>90</v>
      </c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203"/>
      <c r="DR16" s="82"/>
      <c r="DS16" s="82"/>
      <c r="DT16" s="82" t="s">
        <v>202</v>
      </c>
      <c r="DU16" s="82"/>
      <c r="DV16" s="82"/>
      <c r="DW16" s="82"/>
      <c r="DX16" s="82"/>
      <c r="DY16" s="82" t="s">
        <v>202</v>
      </c>
      <c r="DZ16" s="82" t="s">
        <v>201</v>
      </c>
      <c r="EA16" s="82" t="s">
        <v>201</v>
      </c>
      <c r="EB16" s="82"/>
      <c r="EC16" s="82"/>
      <c r="ED16" s="82"/>
      <c r="EE16" s="82"/>
      <c r="EF16" s="82"/>
      <c r="EG16" s="82"/>
      <c r="EH16" s="82" t="s">
        <v>202</v>
      </c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204">
        <f t="shared" si="42"/>
        <v>5</v>
      </c>
      <c r="FN16" s="205">
        <f t="shared" si="43"/>
        <v>0</v>
      </c>
      <c r="FO16" s="66">
        <f t="shared" si="44"/>
        <v>0</v>
      </c>
      <c r="FP16" s="205">
        <v>1</v>
      </c>
      <c r="FQ16" s="82"/>
      <c r="FR16" s="205">
        <v>1</v>
      </c>
      <c r="FS16" s="82"/>
      <c r="FT16" s="82"/>
      <c r="FU16" s="82"/>
      <c r="FV16" s="205">
        <v>1</v>
      </c>
      <c r="FW16" s="82"/>
      <c r="FX16" s="82"/>
      <c r="FY16" s="82"/>
      <c r="FZ16" s="205">
        <v>1</v>
      </c>
      <c r="GA16" s="82"/>
      <c r="GB16" s="82"/>
      <c r="GC16" s="82"/>
      <c r="GD16" s="82"/>
      <c r="GE16" s="82"/>
      <c r="GF16" s="82"/>
      <c r="GG16" s="82"/>
      <c r="GH16" s="82"/>
      <c r="GI16" s="82"/>
      <c r="GJ16" s="205">
        <v>1</v>
      </c>
      <c r="GK16" s="433" t="s">
        <v>221</v>
      </c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209">
        <f t="shared" si="41"/>
        <v>2</v>
      </c>
      <c r="HM16" s="82"/>
      <c r="HN16" s="82"/>
      <c r="HO16" s="82"/>
      <c r="HP16" s="83"/>
      <c r="HQ16" s="82"/>
      <c r="HR16" s="82"/>
      <c r="HS16" s="82"/>
      <c r="HT16" s="82"/>
      <c r="HU16" s="82"/>
      <c r="HV16" s="82"/>
      <c r="HW16" s="82"/>
      <c r="HX16" s="82"/>
      <c r="HY16" s="82">
        <v>1</v>
      </c>
      <c r="HZ16" s="82"/>
      <c r="IA16" s="82">
        <v>1</v>
      </c>
      <c r="IB16" s="82"/>
      <c r="IC16" s="82"/>
      <c r="ID16" s="83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124"/>
      <c r="IU16" s="83"/>
      <c r="IV16" s="82"/>
      <c r="IW16" s="82"/>
      <c r="IX16" s="82"/>
      <c r="IY16" s="82"/>
      <c r="IZ16" s="82"/>
      <c r="JA16" s="82"/>
      <c r="JB16" s="82"/>
      <c r="JC16" s="124"/>
      <c r="JD16" s="83"/>
      <c r="JE16" s="82"/>
      <c r="JF16" s="82"/>
      <c r="JG16" s="82"/>
      <c r="JH16" s="124"/>
      <c r="JI16" s="172"/>
      <c r="JJ16" s="172"/>
      <c r="JK16" s="172"/>
      <c r="JL16" s="172"/>
      <c r="JM16" s="172"/>
      <c r="JN16" s="172"/>
      <c r="JO16" s="172"/>
      <c r="JP16" s="172"/>
      <c r="JQ16" s="172"/>
      <c r="JR16" s="172"/>
      <c r="JS16" s="172"/>
      <c r="JT16" s="172"/>
      <c r="JU16" s="172"/>
      <c r="JV16" s="172"/>
      <c r="JW16" s="172"/>
      <c r="JX16" s="172"/>
      <c r="JY16" s="172"/>
      <c r="JZ16" s="172"/>
      <c r="KA16" s="172"/>
      <c r="KB16" s="172"/>
      <c r="KC16" s="172"/>
      <c r="KD16" s="172"/>
      <c r="KE16" s="172"/>
      <c r="KF16" s="172"/>
      <c r="KG16" s="172"/>
      <c r="KH16" s="172"/>
      <c r="KI16" s="172"/>
      <c r="KJ16" s="172"/>
      <c r="KK16" s="172"/>
      <c r="KL16" s="172"/>
      <c r="KM16" s="172"/>
      <c r="KN16" s="172"/>
      <c r="KO16" s="172"/>
      <c r="KP16" s="172"/>
      <c r="KQ16" s="172"/>
      <c r="KR16" s="172"/>
      <c r="KS16" s="172"/>
      <c r="KT16" s="172"/>
      <c r="KU16" s="172"/>
      <c r="KV16" s="172"/>
      <c r="KW16" s="172"/>
      <c r="KX16" s="172"/>
      <c r="KY16" s="172"/>
      <c r="KZ16" s="172"/>
      <c r="LA16" s="172"/>
      <c r="LB16" s="172"/>
      <c r="LC16" s="172"/>
      <c r="LD16" s="172"/>
      <c r="LE16" s="172"/>
      <c r="LF16" s="172"/>
      <c r="LG16" s="172"/>
      <c r="LH16" s="172"/>
      <c r="LI16" s="172"/>
      <c r="LJ16" s="172"/>
      <c r="LK16" s="172"/>
      <c r="LL16" s="172"/>
      <c r="LM16" s="172"/>
      <c r="LN16" s="172"/>
      <c r="LO16" s="172"/>
      <c r="LP16" s="172"/>
      <c r="LQ16" s="172"/>
      <c r="LR16" s="172"/>
      <c r="LS16" s="172"/>
      <c r="LT16" s="172"/>
      <c r="LU16" s="172"/>
      <c r="LV16" s="172"/>
      <c r="LW16" s="172"/>
      <c r="LX16" s="172"/>
      <c r="LY16" s="172"/>
      <c r="LZ16" s="172"/>
      <c r="MA16" s="172"/>
      <c r="MB16" s="172"/>
      <c r="MC16" s="172"/>
      <c r="MD16" s="172"/>
      <c r="ME16" s="172"/>
      <c r="MF16" s="172"/>
      <c r="MG16" s="172"/>
      <c r="MH16" s="172"/>
      <c r="MI16" s="172"/>
      <c r="MJ16" s="172"/>
      <c r="MK16" s="172"/>
      <c r="ML16" s="172"/>
      <c r="MM16" s="172"/>
      <c r="MN16" s="172"/>
      <c r="MO16" s="172"/>
      <c r="MP16" s="172"/>
      <c r="MQ16" s="172"/>
      <c r="MR16" s="172"/>
      <c r="MS16" s="172"/>
      <c r="MT16" s="172"/>
      <c r="MU16" s="172"/>
      <c r="MV16" s="172"/>
      <c r="MW16" s="172"/>
      <c r="MX16" s="172"/>
      <c r="MY16" s="172"/>
      <c r="MZ16" s="172"/>
      <c r="NA16" s="172"/>
      <c r="NB16" s="172"/>
      <c r="NC16" s="172"/>
      <c r="ND16" s="172"/>
      <c r="NE16" s="172"/>
      <c r="NF16" s="172"/>
      <c r="NG16" s="172"/>
      <c r="NH16" s="172"/>
      <c r="NI16" s="172"/>
      <c r="NJ16" s="172"/>
      <c r="NK16" s="172"/>
      <c r="NL16" s="172"/>
      <c r="NM16" s="172"/>
      <c r="NN16" s="172"/>
      <c r="NO16" s="172"/>
      <c r="NP16" s="172"/>
      <c r="NQ16" s="172"/>
      <c r="NR16" s="172"/>
      <c r="NS16" s="172"/>
      <c r="NT16" s="172"/>
      <c r="NU16" s="172"/>
      <c r="NV16" s="172"/>
      <c r="NW16" s="172"/>
      <c r="NX16" s="172"/>
      <c r="NY16" s="172"/>
      <c r="NZ16" s="172"/>
      <c r="OA16" s="172"/>
      <c r="OB16" s="172"/>
      <c r="OC16" s="172"/>
      <c r="OD16" s="172"/>
      <c r="OE16" s="172"/>
      <c r="OF16" s="172"/>
      <c r="OG16" s="172"/>
      <c r="OH16" s="172"/>
      <c r="OI16" s="172"/>
      <c r="OJ16" s="172"/>
      <c r="OK16" s="172"/>
      <c r="OL16" s="172"/>
      <c r="OM16" s="172"/>
      <c r="ON16" s="172"/>
      <c r="OO16" s="172"/>
      <c r="OP16" s="172"/>
      <c r="OQ16" s="172"/>
      <c r="OR16" s="172"/>
      <c r="OS16" s="172"/>
      <c r="OT16" s="172"/>
      <c r="OU16" s="172"/>
      <c r="OV16" s="172"/>
      <c r="OW16" s="172"/>
    </row>
    <row r="17" spans="1:413" ht="12.75" customHeight="1" x14ac:dyDescent="0.25">
      <c r="A17" s="267" t="s">
        <v>160</v>
      </c>
      <c r="B17" s="72" t="s">
        <v>24</v>
      </c>
      <c r="C17" s="167">
        <f t="shared" si="28"/>
        <v>28</v>
      </c>
      <c r="D17" s="197">
        <f t="shared" si="46"/>
        <v>25</v>
      </c>
      <c r="E17" s="81">
        <f t="shared" si="30"/>
        <v>19</v>
      </c>
      <c r="F17" s="197">
        <f t="shared" si="23"/>
        <v>5</v>
      </c>
      <c r="G17" s="197">
        <f t="shared" si="24"/>
        <v>3</v>
      </c>
      <c r="H17" s="81">
        <f t="shared" si="31"/>
        <v>2</v>
      </c>
      <c r="I17" s="198">
        <f t="shared" si="32"/>
        <v>2185</v>
      </c>
      <c r="J17" s="179">
        <f>ABS(I17/C17)</f>
        <v>78.035714285714292</v>
      </c>
      <c r="K17" s="179">
        <f>ABS(I17*100/I1)</f>
        <v>71.40522875816994</v>
      </c>
      <c r="L17" s="178">
        <f>K1</f>
        <v>34</v>
      </c>
      <c r="M17" s="476">
        <f t="shared" si="33"/>
        <v>29</v>
      </c>
      <c r="N17" s="178">
        <f>SUM(O17:Q17)</f>
        <v>4</v>
      </c>
      <c r="O17" s="178">
        <f t="shared" si="35"/>
        <v>0</v>
      </c>
      <c r="P17" s="178">
        <f t="shared" si="36"/>
        <v>2</v>
      </c>
      <c r="Q17" s="178">
        <f t="shared" si="37"/>
        <v>2</v>
      </c>
      <c r="R17" s="180">
        <f t="shared" si="38"/>
        <v>7</v>
      </c>
      <c r="S17" s="181">
        <f t="shared" si="39"/>
        <v>0</v>
      </c>
      <c r="T17" s="107">
        <f t="shared" si="40"/>
        <v>1</v>
      </c>
      <c r="U17" s="107">
        <f t="shared" ref="U17" si="47">S17+T17</f>
        <v>1</v>
      </c>
      <c r="V17" s="124">
        <f t="shared" ref="V17" si="48">HL17</f>
        <v>1</v>
      </c>
      <c r="W17" s="201"/>
      <c r="X17" s="82" t="s">
        <v>192</v>
      </c>
      <c r="Y17" s="82" t="s">
        <v>192</v>
      </c>
      <c r="Z17" s="82" t="s">
        <v>192</v>
      </c>
      <c r="AA17" s="82" t="s">
        <v>192</v>
      </c>
      <c r="AB17" s="82" t="s">
        <v>192</v>
      </c>
      <c r="AC17" s="82" t="s">
        <v>192</v>
      </c>
      <c r="AD17" s="82"/>
      <c r="AE17" s="82" t="s">
        <v>193</v>
      </c>
      <c r="AF17" s="82" t="s">
        <v>192</v>
      </c>
      <c r="AG17" s="82" t="s">
        <v>200</v>
      </c>
      <c r="AH17" s="82" t="s">
        <v>193</v>
      </c>
      <c r="AI17" s="82" t="s">
        <v>192</v>
      </c>
      <c r="AJ17" s="82" t="s">
        <v>192</v>
      </c>
      <c r="AK17" s="82" t="s">
        <v>192</v>
      </c>
      <c r="AL17" s="82" t="s">
        <v>193</v>
      </c>
      <c r="AM17" s="82" t="s">
        <v>192</v>
      </c>
      <c r="AN17" s="82" t="s">
        <v>192</v>
      </c>
      <c r="AO17" s="82" t="s">
        <v>192</v>
      </c>
      <c r="AP17" s="82" t="s">
        <v>192</v>
      </c>
      <c r="AQ17" s="82" t="s">
        <v>192</v>
      </c>
      <c r="AR17" s="82" t="s">
        <v>192</v>
      </c>
      <c r="AS17" s="82" t="s">
        <v>200</v>
      </c>
      <c r="AT17" s="82" t="s">
        <v>193</v>
      </c>
      <c r="AU17" s="82" t="s">
        <v>192</v>
      </c>
      <c r="AV17" s="433" t="s">
        <v>221</v>
      </c>
      <c r="AW17" s="82" t="s">
        <v>192</v>
      </c>
      <c r="AX17" s="82" t="s">
        <v>192</v>
      </c>
      <c r="AY17" s="82" t="s">
        <v>192</v>
      </c>
      <c r="AZ17" s="82" t="s">
        <v>192</v>
      </c>
      <c r="BA17" s="82" t="s">
        <v>192</v>
      </c>
      <c r="BB17" s="82" t="s">
        <v>192</v>
      </c>
      <c r="BC17" s="439" t="s">
        <v>221</v>
      </c>
      <c r="BD17" s="82" t="s">
        <v>192</v>
      </c>
      <c r="BE17" s="82" t="s">
        <v>192</v>
      </c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203"/>
      <c r="BU17" s="82">
        <v>90</v>
      </c>
      <c r="BV17" s="82">
        <v>90</v>
      </c>
      <c r="BW17" s="82">
        <v>90</v>
      </c>
      <c r="BX17" s="82">
        <v>90</v>
      </c>
      <c r="BY17" s="82">
        <v>90</v>
      </c>
      <c r="BZ17" s="82">
        <v>57</v>
      </c>
      <c r="CA17" s="82"/>
      <c r="CB17" s="82">
        <v>45</v>
      </c>
      <c r="CC17" s="82">
        <v>87</v>
      </c>
      <c r="CD17" s="82"/>
      <c r="CE17" s="82">
        <v>45</v>
      </c>
      <c r="CF17" s="82">
        <v>90</v>
      </c>
      <c r="CG17" s="82">
        <v>90</v>
      </c>
      <c r="CH17" s="82">
        <v>68</v>
      </c>
      <c r="CI17" s="82">
        <v>18</v>
      </c>
      <c r="CJ17" s="82">
        <v>90</v>
      </c>
      <c r="CK17" s="82">
        <v>90</v>
      </c>
      <c r="CL17" s="82">
        <v>68</v>
      </c>
      <c r="CM17" s="82">
        <v>90</v>
      </c>
      <c r="CN17" s="82">
        <v>90</v>
      </c>
      <c r="CO17" s="82">
        <v>90</v>
      </c>
      <c r="CP17" s="82"/>
      <c r="CQ17" s="82"/>
      <c r="CR17" s="82">
        <v>90</v>
      </c>
      <c r="CS17" s="433" t="s">
        <v>221</v>
      </c>
      <c r="CT17" s="82">
        <v>90</v>
      </c>
      <c r="CU17" s="82">
        <v>90</v>
      </c>
      <c r="CV17" s="82">
        <v>90</v>
      </c>
      <c r="CW17" s="82">
        <v>90</v>
      </c>
      <c r="CX17" s="82">
        <v>90</v>
      </c>
      <c r="CY17" s="435">
        <v>8</v>
      </c>
      <c r="CZ17" s="433" t="s">
        <v>221</v>
      </c>
      <c r="DA17" s="82">
        <v>79</v>
      </c>
      <c r="DB17" s="82">
        <v>90</v>
      </c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203"/>
      <c r="DR17" s="82"/>
      <c r="DS17" s="82"/>
      <c r="DT17" s="82"/>
      <c r="DU17" s="82"/>
      <c r="DV17" s="82"/>
      <c r="DW17" s="82" t="s">
        <v>202</v>
      </c>
      <c r="DX17" s="82"/>
      <c r="DY17" s="82" t="s">
        <v>201</v>
      </c>
      <c r="DZ17" s="82" t="s">
        <v>202</v>
      </c>
      <c r="EA17" s="82"/>
      <c r="EB17" s="82" t="s">
        <v>201</v>
      </c>
      <c r="EC17" s="82"/>
      <c r="ED17" s="82"/>
      <c r="EE17" s="82" t="s">
        <v>202</v>
      </c>
      <c r="EF17" s="82" t="s">
        <v>201</v>
      </c>
      <c r="EG17" s="82"/>
      <c r="EH17" s="82"/>
      <c r="EI17" s="82" t="s">
        <v>202</v>
      </c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 t="s">
        <v>202</v>
      </c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204">
        <f t="shared" si="42"/>
        <v>8</v>
      </c>
      <c r="FN17" s="205">
        <f t="shared" si="43"/>
        <v>0</v>
      </c>
      <c r="FO17" s="66">
        <f t="shared" si="44"/>
        <v>1</v>
      </c>
      <c r="FP17" s="82"/>
      <c r="FQ17" s="82"/>
      <c r="FR17" s="205">
        <v>1</v>
      </c>
      <c r="FS17" s="82"/>
      <c r="FT17" s="82"/>
      <c r="FU17" s="205">
        <v>1</v>
      </c>
      <c r="FV17" s="82"/>
      <c r="FW17" s="82"/>
      <c r="FX17" s="82"/>
      <c r="FY17" s="82"/>
      <c r="FZ17" s="82"/>
      <c r="GA17" s="82"/>
      <c r="GB17" s="82"/>
      <c r="GC17" s="205">
        <v>1</v>
      </c>
      <c r="GD17" s="82"/>
      <c r="GE17" s="205">
        <v>1</v>
      </c>
      <c r="GF17" s="82"/>
      <c r="GG17" s="82"/>
      <c r="GH17" s="82"/>
      <c r="GI17" s="82"/>
      <c r="GJ17" s="82"/>
      <c r="GK17" s="82"/>
      <c r="GL17" s="82"/>
      <c r="GM17" s="205">
        <v>1</v>
      </c>
      <c r="GN17" s="433" t="s">
        <v>221</v>
      </c>
      <c r="GO17" s="342">
        <v>1</v>
      </c>
      <c r="GP17" s="82"/>
      <c r="GQ17" s="342">
        <v>1</v>
      </c>
      <c r="GR17" s="82"/>
      <c r="GS17" s="82"/>
      <c r="GT17" s="343" t="s">
        <v>220</v>
      </c>
      <c r="GU17" s="433" t="s">
        <v>221</v>
      </c>
      <c r="GV17" s="342">
        <v>1</v>
      </c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209">
        <f t="shared" si="41"/>
        <v>1</v>
      </c>
      <c r="HM17" s="82"/>
      <c r="HN17" s="82"/>
      <c r="HO17" s="82"/>
      <c r="HP17" s="83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>
        <v>1</v>
      </c>
      <c r="IC17" s="82"/>
      <c r="ID17" s="83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124"/>
      <c r="IU17" s="83"/>
      <c r="IV17" s="82"/>
      <c r="IW17" s="82"/>
      <c r="IX17" s="82"/>
      <c r="IY17" s="82"/>
      <c r="IZ17" s="82"/>
      <c r="JA17" s="82"/>
      <c r="JB17" s="82"/>
      <c r="JC17" s="124"/>
      <c r="JD17" s="83"/>
      <c r="JE17" s="82"/>
      <c r="JF17" s="82"/>
      <c r="JG17" s="82"/>
      <c r="JH17" s="124"/>
      <c r="JI17" s="172"/>
      <c r="JJ17" s="172"/>
      <c r="JK17" s="172"/>
      <c r="JL17" s="172"/>
      <c r="JM17" s="172"/>
      <c r="JN17" s="172"/>
      <c r="JO17" s="172"/>
      <c r="JP17" s="172"/>
      <c r="JQ17" s="172"/>
      <c r="JR17" s="172"/>
      <c r="JS17" s="172"/>
      <c r="JT17" s="172"/>
      <c r="JU17" s="172"/>
      <c r="JV17" s="172"/>
      <c r="JW17" s="172"/>
      <c r="JX17" s="172"/>
      <c r="JY17" s="172"/>
      <c r="JZ17" s="172"/>
      <c r="KA17" s="172"/>
      <c r="KB17" s="172"/>
      <c r="KC17" s="172"/>
      <c r="KD17" s="172"/>
      <c r="KE17" s="172"/>
      <c r="KF17" s="172"/>
      <c r="KG17" s="172"/>
      <c r="KH17" s="172"/>
      <c r="KI17" s="172"/>
      <c r="KJ17" s="172"/>
      <c r="KK17" s="172"/>
      <c r="KL17" s="172"/>
      <c r="KM17" s="172"/>
      <c r="KN17" s="172"/>
      <c r="KO17" s="172"/>
      <c r="KP17" s="172"/>
      <c r="KQ17" s="172"/>
      <c r="KR17" s="172"/>
      <c r="KS17" s="172"/>
      <c r="KT17" s="172"/>
      <c r="KU17" s="172"/>
      <c r="KV17" s="172"/>
      <c r="KW17" s="172"/>
      <c r="KX17" s="172"/>
      <c r="KY17" s="172"/>
      <c r="KZ17" s="172"/>
      <c r="LA17" s="172"/>
      <c r="LB17" s="172"/>
      <c r="LC17" s="172"/>
      <c r="LD17" s="172"/>
      <c r="LE17" s="172"/>
      <c r="LF17" s="172"/>
      <c r="LG17" s="172"/>
      <c r="LH17" s="172"/>
      <c r="LI17" s="172"/>
      <c r="LJ17" s="172"/>
      <c r="LK17" s="172"/>
      <c r="LL17" s="172"/>
      <c r="LM17" s="172"/>
      <c r="LN17" s="172"/>
      <c r="LO17" s="172"/>
      <c r="LP17" s="172"/>
      <c r="LQ17" s="172"/>
      <c r="LR17" s="172"/>
      <c r="LS17" s="172"/>
      <c r="LT17" s="172"/>
      <c r="LU17" s="172"/>
      <c r="LV17" s="172"/>
      <c r="LW17" s="172"/>
      <c r="LX17" s="172"/>
      <c r="LY17" s="172"/>
      <c r="LZ17" s="172"/>
      <c r="MA17" s="172"/>
      <c r="MB17" s="172"/>
      <c r="MC17" s="172"/>
      <c r="MD17" s="172"/>
      <c r="ME17" s="172"/>
      <c r="MF17" s="172"/>
      <c r="MG17" s="172"/>
      <c r="MH17" s="172"/>
      <c r="MI17" s="172"/>
      <c r="MJ17" s="172"/>
      <c r="MK17" s="172"/>
      <c r="ML17" s="172"/>
      <c r="MM17" s="172"/>
      <c r="MN17" s="172"/>
      <c r="MO17" s="172"/>
      <c r="MP17" s="172"/>
      <c r="MQ17" s="172"/>
      <c r="MR17" s="172"/>
      <c r="MS17" s="172"/>
      <c r="MT17" s="172"/>
      <c r="MU17" s="172"/>
      <c r="MV17" s="172"/>
      <c r="MW17" s="172"/>
      <c r="MX17" s="172"/>
      <c r="MY17" s="172"/>
      <c r="MZ17" s="172"/>
      <c r="NA17" s="172"/>
      <c r="NB17" s="172"/>
      <c r="NC17" s="172"/>
      <c r="ND17" s="172"/>
      <c r="NE17" s="172"/>
      <c r="NF17" s="172"/>
      <c r="NG17" s="172"/>
      <c r="NH17" s="172"/>
      <c r="NI17" s="172"/>
      <c r="NJ17" s="172"/>
      <c r="NK17" s="172"/>
      <c r="NL17" s="172"/>
      <c r="NM17" s="172"/>
      <c r="NN17" s="172"/>
      <c r="NO17" s="172"/>
      <c r="NP17" s="172"/>
      <c r="NQ17" s="172"/>
      <c r="NR17" s="172"/>
      <c r="NS17" s="172"/>
      <c r="NT17" s="172"/>
      <c r="NU17" s="172"/>
      <c r="NV17" s="172"/>
      <c r="NW17" s="172"/>
      <c r="NX17" s="172"/>
      <c r="NY17" s="172"/>
      <c r="NZ17" s="172"/>
      <c r="OA17" s="172"/>
      <c r="OB17" s="172"/>
      <c r="OC17" s="172"/>
      <c r="OD17" s="172"/>
      <c r="OE17" s="172"/>
      <c r="OF17" s="172"/>
      <c r="OG17" s="172"/>
      <c r="OH17" s="172"/>
      <c r="OI17" s="172"/>
      <c r="OJ17" s="172"/>
      <c r="OK17" s="172"/>
      <c r="OL17" s="172"/>
      <c r="OM17" s="172"/>
      <c r="ON17" s="172"/>
      <c r="OO17" s="172"/>
      <c r="OP17" s="172"/>
      <c r="OQ17" s="172"/>
      <c r="OR17" s="172"/>
      <c r="OS17" s="172"/>
      <c r="OT17" s="172"/>
      <c r="OU17" s="172"/>
      <c r="OV17" s="172"/>
      <c r="OW17" s="172"/>
    </row>
    <row r="18" spans="1:413" ht="12.75" customHeight="1" x14ac:dyDescent="0.25">
      <c r="A18" s="267" t="s">
        <v>228</v>
      </c>
      <c r="B18" s="72" t="s">
        <v>123</v>
      </c>
      <c r="C18" s="167">
        <f t="shared" si="28"/>
        <v>10</v>
      </c>
      <c r="D18" s="197">
        <f t="shared" si="46"/>
        <v>3</v>
      </c>
      <c r="E18" s="81">
        <f t="shared" si="30"/>
        <v>0</v>
      </c>
      <c r="F18" s="197">
        <f t="shared" si="23"/>
        <v>3</v>
      </c>
      <c r="G18" s="197">
        <f t="shared" si="24"/>
        <v>7</v>
      </c>
      <c r="H18" s="81">
        <f t="shared" si="31"/>
        <v>0</v>
      </c>
      <c r="I18" s="198">
        <f t="shared" si="32"/>
        <v>417</v>
      </c>
      <c r="J18" s="179">
        <f t="shared" ref="J18:J28" si="49">ABS(I18/C18)</f>
        <v>41.7</v>
      </c>
      <c r="K18" s="179">
        <f>ABS(I18*100/I1)</f>
        <v>13.627450980392156</v>
      </c>
      <c r="L18" s="178">
        <f>K1-17</f>
        <v>17</v>
      </c>
      <c r="M18" s="476">
        <f t="shared" si="33"/>
        <v>14</v>
      </c>
      <c r="N18" s="178">
        <f t="shared" ref="N18:N28" si="50">SUM(O18:Q18)</f>
        <v>1</v>
      </c>
      <c r="O18" s="178">
        <f t="shared" si="35"/>
        <v>1</v>
      </c>
      <c r="P18" s="178">
        <f t="shared" si="36"/>
        <v>0</v>
      </c>
      <c r="Q18" s="178">
        <f t="shared" si="37"/>
        <v>0</v>
      </c>
      <c r="R18" s="180">
        <f t="shared" si="38"/>
        <v>3</v>
      </c>
      <c r="S18" s="181">
        <f t="shared" si="39"/>
        <v>0</v>
      </c>
      <c r="T18" s="107">
        <f t="shared" si="40"/>
        <v>0</v>
      </c>
      <c r="U18" s="107">
        <f t="shared" ref="U18:U28" si="51">S18+T18</f>
        <v>0</v>
      </c>
      <c r="V18" s="124">
        <f t="shared" ref="V18:V28" si="52">HL18</f>
        <v>0</v>
      </c>
      <c r="W18" s="201"/>
      <c r="X18" s="82" t="s">
        <v>229</v>
      </c>
      <c r="Y18" s="82" t="s">
        <v>229</v>
      </c>
      <c r="Z18" s="82" t="s">
        <v>229</v>
      </c>
      <c r="AA18" s="82" t="s">
        <v>229</v>
      </c>
      <c r="AB18" s="82" t="s">
        <v>229</v>
      </c>
      <c r="AC18" s="82" t="s">
        <v>229</v>
      </c>
      <c r="AD18" s="82" t="s">
        <v>229</v>
      </c>
      <c r="AE18" s="82" t="s">
        <v>229</v>
      </c>
      <c r="AF18" s="82" t="s">
        <v>229</v>
      </c>
      <c r="AG18" s="82" t="s">
        <v>229</v>
      </c>
      <c r="AH18" s="82" t="s">
        <v>229</v>
      </c>
      <c r="AI18" s="82" t="s">
        <v>229</v>
      </c>
      <c r="AJ18" s="82" t="s">
        <v>229</v>
      </c>
      <c r="AK18" s="82" t="s">
        <v>229</v>
      </c>
      <c r="AL18" s="82" t="s">
        <v>229</v>
      </c>
      <c r="AM18" s="82" t="s">
        <v>229</v>
      </c>
      <c r="AN18" s="82" t="s">
        <v>229</v>
      </c>
      <c r="AO18" s="82" t="s">
        <v>193</v>
      </c>
      <c r="AP18" s="82" t="s">
        <v>193</v>
      </c>
      <c r="AQ18" s="82" t="s">
        <v>193</v>
      </c>
      <c r="AR18" s="82" t="s">
        <v>192</v>
      </c>
      <c r="AS18" s="82" t="s">
        <v>193</v>
      </c>
      <c r="AT18" s="82" t="s">
        <v>192</v>
      </c>
      <c r="AU18" s="82" t="s">
        <v>194</v>
      </c>
      <c r="AV18" s="82" t="s">
        <v>193</v>
      </c>
      <c r="AW18" s="82" t="s">
        <v>193</v>
      </c>
      <c r="AX18" s="82" t="s">
        <v>192</v>
      </c>
      <c r="AY18" s="82" t="s">
        <v>193</v>
      </c>
      <c r="AZ18" s="82" t="s">
        <v>193</v>
      </c>
      <c r="BA18" s="82" t="s">
        <v>193</v>
      </c>
      <c r="BB18" s="82" t="s">
        <v>193</v>
      </c>
      <c r="BC18" s="82" t="s">
        <v>193</v>
      </c>
      <c r="BD18" s="342"/>
      <c r="BE18" s="34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203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>
        <v>4</v>
      </c>
      <c r="CM18" s="82" t="s">
        <v>193</v>
      </c>
      <c r="CN18" s="82">
        <v>38</v>
      </c>
      <c r="CO18" s="82">
        <v>55</v>
      </c>
      <c r="CP18" s="82" t="s">
        <v>193</v>
      </c>
      <c r="CQ18" s="82">
        <v>56</v>
      </c>
      <c r="CR18" s="82"/>
      <c r="CS18" s="82">
        <v>37</v>
      </c>
      <c r="CT18" s="82">
        <v>83</v>
      </c>
      <c r="CU18" s="82">
        <v>68</v>
      </c>
      <c r="CV18" s="82"/>
      <c r="CW18" s="82">
        <v>1</v>
      </c>
      <c r="CX18" s="82">
        <v>34</v>
      </c>
      <c r="CY18" s="82">
        <v>41</v>
      </c>
      <c r="CZ18" s="82"/>
      <c r="DA18" s="342"/>
      <c r="DB18" s="34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203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 t="s">
        <v>201</v>
      </c>
      <c r="EJ18" s="82"/>
      <c r="EK18" s="82" t="s">
        <v>201</v>
      </c>
      <c r="EL18" s="82" t="s">
        <v>202</v>
      </c>
      <c r="EM18" s="82"/>
      <c r="EN18" s="82" t="s">
        <v>202</v>
      </c>
      <c r="EO18" s="82"/>
      <c r="EP18" s="82" t="s">
        <v>201</v>
      </c>
      <c r="EQ18" s="82" t="s">
        <v>201</v>
      </c>
      <c r="ER18" s="82" t="s">
        <v>202</v>
      </c>
      <c r="ES18" s="82"/>
      <c r="ET18" s="82" t="s">
        <v>201</v>
      </c>
      <c r="EU18" s="82" t="s">
        <v>201</v>
      </c>
      <c r="EV18" s="82" t="s">
        <v>201</v>
      </c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204">
        <f t="shared" si="42"/>
        <v>3</v>
      </c>
      <c r="FN18" s="205">
        <f t="shared" si="43"/>
        <v>0</v>
      </c>
      <c r="FO18" s="66">
        <f t="shared" si="44"/>
        <v>0</v>
      </c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342">
        <v>1</v>
      </c>
      <c r="GJ18" s="82"/>
      <c r="GK18" s="82"/>
      <c r="GL18" s="82"/>
      <c r="GM18" s="82"/>
      <c r="GN18" s="82"/>
      <c r="GO18" s="82"/>
      <c r="GP18" s="82"/>
      <c r="GQ18" s="82"/>
      <c r="GR18" s="82"/>
      <c r="GS18" s="342">
        <v>1</v>
      </c>
      <c r="GT18" s="342">
        <v>1</v>
      </c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209">
        <f t="shared" si="41"/>
        <v>0</v>
      </c>
      <c r="HM18" s="82"/>
      <c r="HN18" s="82"/>
      <c r="HO18" s="82"/>
      <c r="HP18" s="83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3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124"/>
      <c r="IU18" s="83"/>
      <c r="IV18" s="82"/>
      <c r="IW18" s="82"/>
      <c r="IX18" s="82"/>
      <c r="IY18" s="82"/>
      <c r="IZ18" s="82"/>
      <c r="JA18" s="82"/>
      <c r="JB18" s="82"/>
      <c r="JC18" s="124"/>
      <c r="JD18" s="83"/>
      <c r="JE18" s="82"/>
      <c r="JF18" s="82"/>
      <c r="JG18" s="82"/>
      <c r="JH18" s="124"/>
      <c r="JI18" s="172"/>
      <c r="JJ18" s="172"/>
      <c r="JK18" s="172"/>
      <c r="JL18" s="172"/>
      <c r="JM18" s="172"/>
      <c r="JN18" s="172"/>
      <c r="JO18" s="172"/>
      <c r="JP18" s="172"/>
      <c r="JQ18" s="172"/>
      <c r="JR18" s="172"/>
      <c r="JS18" s="172"/>
      <c r="JT18" s="172"/>
      <c r="JU18" s="172"/>
      <c r="JV18" s="172"/>
      <c r="JW18" s="172"/>
      <c r="JX18" s="172"/>
      <c r="JY18" s="172"/>
      <c r="JZ18" s="172"/>
      <c r="KA18" s="172"/>
      <c r="KB18" s="172"/>
      <c r="KC18" s="172"/>
      <c r="KD18" s="172"/>
      <c r="KE18" s="172"/>
      <c r="KF18" s="172"/>
      <c r="KG18" s="172"/>
      <c r="KH18" s="172"/>
      <c r="KI18" s="172"/>
      <c r="KJ18" s="172"/>
      <c r="KK18" s="172"/>
      <c r="KL18" s="172"/>
      <c r="KM18" s="172"/>
      <c r="KN18" s="172"/>
      <c r="KO18" s="172"/>
      <c r="KP18" s="172"/>
      <c r="KQ18" s="172"/>
      <c r="KR18" s="172"/>
      <c r="KS18" s="172"/>
      <c r="KT18" s="172"/>
      <c r="KU18" s="172"/>
      <c r="KV18" s="172"/>
      <c r="KW18" s="172"/>
      <c r="KX18" s="172"/>
      <c r="KY18" s="172"/>
      <c r="KZ18" s="172"/>
      <c r="LA18" s="172"/>
      <c r="LB18" s="172"/>
      <c r="LC18" s="172"/>
      <c r="LD18" s="172"/>
      <c r="LE18" s="172"/>
      <c r="LF18" s="172"/>
      <c r="LG18" s="172"/>
      <c r="LH18" s="172"/>
      <c r="LI18" s="172"/>
      <c r="LJ18" s="172"/>
      <c r="LK18" s="172"/>
      <c r="LL18" s="172"/>
      <c r="LM18" s="172"/>
      <c r="LN18" s="172"/>
      <c r="LO18" s="172"/>
      <c r="LP18" s="172"/>
      <c r="LQ18" s="172"/>
      <c r="LR18" s="172"/>
      <c r="LS18" s="172"/>
      <c r="LT18" s="172"/>
      <c r="LU18" s="172"/>
      <c r="LV18" s="172"/>
      <c r="LW18" s="172"/>
      <c r="LX18" s="172"/>
      <c r="LY18" s="172"/>
      <c r="LZ18" s="172"/>
      <c r="MA18" s="172"/>
      <c r="MB18" s="172"/>
      <c r="MC18" s="172"/>
      <c r="MD18" s="172"/>
      <c r="ME18" s="172"/>
      <c r="MF18" s="172"/>
      <c r="MG18" s="172"/>
      <c r="MH18" s="172"/>
      <c r="MI18" s="172"/>
      <c r="MJ18" s="172"/>
      <c r="MK18" s="172"/>
      <c r="ML18" s="172"/>
      <c r="MM18" s="172"/>
      <c r="MN18" s="172"/>
      <c r="MO18" s="172"/>
      <c r="MP18" s="172"/>
      <c r="MQ18" s="172"/>
      <c r="MR18" s="172"/>
      <c r="MS18" s="172"/>
      <c r="MT18" s="172"/>
      <c r="MU18" s="172"/>
      <c r="MV18" s="172"/>
      <c r="MW18" s="172"/>
      <c r="MX18" s="172"/>
      <c r="MY18" s="172"/>
      <c r="MZ18" s="172"/>
      <c r="NA18" s="172"/>
      <c r="NB18" s="172"/>
      <c r="NC18" s="172"/>
      <c r="ND18" s="172"/>
      <c r="NE18" s="172"/>
      <c r="NF18" s="172"/>
      <c r="NG18" s="172"/>
      <c r="NH18" s="172"/>
      <c r="NI18" s="172"/>
      <c r="NJ18" s="172"/>
      <c r="NK18" s="172"/>
      <c r="NL18" s="172"/>
      <c r="NM18" s="172"/>
      <c r="NN18" s="172"/>
      <c r="NO18" s="172"/>
      <c r="NP18" s="172"/>
      <c r="NQ18" s="172"/>
      <c r="NR18" s="172"/>
      <c r="NS18" s="172"/>
      <c r="NT18" s="172"/>
      <c r="NU18" s="172"/>
      <c r="NV18" s="172"/>
      <c r="NW18" s="172"/>
      <c r="NX18" s="172"/>
      <c r="NY18" s="172"/>
      <c r="NZ18" s="172"/>
      <c r="OA18" s="172"/>
      <c r="OB18" s="172"/>
      <c r="OC18" s="172"/>
      <c r="OD18" s="172"/>
      <c r="OE18" s="172"/>
      <c r="OF18" s="172"/>
      <c r="OG18" s="172"/>
      <c r="OH18" s="172"/>
      <c r="OI18" s="172"/>
      <c r="OJ18" s="172"/>
      <c r="OK18" s="172"/>
      <c r="OL18" s="172"/>
      <c r="OM18" s="172"/>
      <c r="ON18" s="172"/>
      <c r="OO18" s="172"/>
      <c r="OP18" s="172"/>
      <c r="OQ18" s="172"/>
      <c r="OR18" s="172"/>
      <c r="OS18" s="172"/>
      <c r="OT18" s="172"/>
      <c r="OU18" s="172"/>
      <c r="OV18" s="172"/>
      <c r="OW18" s="172"/>
    </row>
    <row r="19" spans="1:413" ht="12.75" customHeight="1" x14ac:dyDescent="0.25">
      <c r="A19" s="267" t="s">
        <v>255</v>
      </c>
      <c r="B19" s="72" t="s">
        <v>24</v>
      </c>
      <c r="C19" s="167">
        <f t="shared" ref="C19:C20" si="53">COUNT(BU19:DP19)</f>
        <v>0</v>
      </c>
      <c r="D19" s="197">
        <f t="shared" ref="D19:D20" si="54">COUNTIF(X19:BS19,"T")</f>
        <v>0</v>
      </c>
      <c r="E19" s="81">
        <f t="shared" ref="E19:E20" si="55">COUNTIF(BU19:DP19,90)</f>
        <v>0</v>
      </c>
      <c r="F19" s="197">
        <f t="shared" si="23"/>
        <v>0</v>
      </c>
      <c r="G19" s="197">
        <f t="shared" si="24"/>
        <v>0</v>
      </c>
      <c r="H19" s="81">
        <f t="shared" ref="H19:H20" si="56">COUNTIF(BU19:DP19,"S")</f>
        <v>0</v>
      </c>
      <c r="I19" s="198">
        <f t="shared" ref="I19:I20" si="57">SUM(BU19:DP19)</f>
        <v>0</v>
      </c>
      <c r="J19" s="179"/>
      <c r="K19" s="179">
        <f>ABS(I19*100/I1)</f>
        <v>0</v>
      </c>
      <c r="L19" s="178">
        <v>1</v>
      </c>
      <c r="M19" s="476">
        <f t="shared" si="33"/>
        <v>1</v>
      </c>
      <c r="N19" s="178">
        <f t="shared" ref="N19:N20" si="58">SUM(O19:Q19)</f>
        <v>0</v>
      </c>
      <c r="O19" s="178">
        <f t="shared" ref="O19:O20" si="59">COUNTIF(AA19:BS19,"DT")</f>
        <v>0</v>
      </c>
      <c r="P19" s="178">
        <f t="shared" ref="P19:P20" si="60">COUNTIF(AA19:BS19,"L")</f>
        <v>0</v>
      </c>
      <c r="Q19" s="178">
        <f t="shared" ref="Q19:Q20" si="61">COUNTIF(AA19:BS19,"S")</f>
        <v>0</v>
      </c>
      <c r="R19" s="180">
        <f t="shared" ref="R19:R20" si="62">COUNTIF(FS19:HJ19,1)</f>
        <v>0</v>
      </c>
      <c r="S19" s="181">
        <f t="shared" ref="S19:S20" si="63">COUNTIF(FS19:HJ19,2)</f>
        <v>0</v>
      </c>
      <c r="T19" s="107">
        <f t="shared" ref="T19:T20" si="64">COUNTIF(FS19:HJ19,"R")</f>
        <v>0</v>
      </c>
      <c r="U19" s="107">
        <f t="shared" ref="U19:U20" si="65">S19+T19</f>
        <v>0</v>
      </c>
      <c r="V19" s="124">
        <f t="shared" ref="V19:V20" si="66">HL19</f>
        <v>0</v>
      </c>
      <c r="W19" s="60"/>
      <c r="X19" s="82" t="s">
        <v>124</v>
      </c>
      <c r="Y19" s="82" t="s">
        <v>124</v>
      </c>
      <c r="Z19" s="82" t="s">
        <v>124</v>
      </c>
      <c r="AA19" s="82" t="s">
        <v>124</v>
      </c>
      <c r="AB19" s="82" t="s">
        <v>124</v>
      </c>
      <c r="AC19" s="82" t="s">
        <v>124</v>
      </c>
      <c r="AD19" s="82" t="s">
        <v>124</v>
      </c>
      <c r="AE19" s="82" t="s">
        <v>124</v>
      </c>
      <c r="AF19" s="82" t="s">
        <v>124</v>
      </c>
      <c r="AG19" s="82" t="s">
        <v>124</v>
      </c>
      <c r="AH19" s="82" t="s">
        <v>124</v>
      </c>
      <c r="AI19" s="82" t="s">
        <v>124</v>
      </c>
      <c r="AJ19" s="82" t="s">
        <v>124</v>
      </c>
      <c r="AK19" s="82" t="s">
        <v>124</v>
      </c>
      <c r="AL19" s="82" t="s">
        <v>124</v>
      </c>
      <c r="AM19" s="82" t="s">
        <v>124</v>
      </c>
      <c r="AN19" s="82" t="s">
        <v>124</v>
      </c>
      <c r="AO19" s="82" t="s">
        <v>124</v>
      </c>
      <c r="AP19" s="82" t="s">
        <v>124</v>
      </c>
      <c r="AQ19" s="82" t="s">
        <v>124</v>
      </c>
      <c r="AR19" s="82" t="s">
        <v>124</v>
      </c>
      <c r="AS19" s="82" t="s">
        <v>124</v>
      </c>
      <c r="AT19" s="82" t="s">
        <v>124</v>
      </c>
      <c r="AU19" s="82" t="s">
        <v>124</v>
      </c>
      <c r="AV19" s="82" t="s">
        <v>124</v>
      </c>
      <c r="AW19" s="82" t="s">
        <v>124</v>
      </c>
      <c r="AX19" s="82" t="s">
        <v>124</v>
      </c>
      <c r="AY19" s="82" t="s">
        <v>124</v>
      </c>
      <c r="AZ19" s="82" t="s">
        <v>124</v>
      </c>
      <c r="BA19" s="82" t="s">
        <v>124</v>
      </c>
      <c r="BB19" s="82" t="s">
        <v>124</v>
      </c>
      <c r="BC19" s="82" t="s">
        <v>193</v>
      </c>
      <c r="BD19" s="82" t="s">
        <v>124</v>
      </c>
      <c r="BE19" s="82" t="s">
        <v>124</v>
      </c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203"/>
      <c r="BU19" s="78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203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204">
        <f t="shared" si="42"/>
        <v>0</v>
      </c>
      <c r="FN19" s="205">
        <f t="shared" si="43"/>
        <v>0</v>
      </c>
      <c r="FO19" s="66">
        <f t="shared" si="44"/>
        <v>0</v>
      </c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209">
        <f t="shared" si="41"/>
        <v>0</v>
      </c>
      <c r="HM19" s="82"/>
      <c r="HN19" s="82"/>
      <c r="HO19" s="82"/>
      <c r="HP19" s="83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3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124"/>
      <c r="IU19" s="83"/>
      <c r="IV19" s="82"/>
      <c r="IW19" s="82"/>
      <c r="IX19" s="82"/>
      <c r="IY19" s="82"/>
      <c r="IZ19" s="82"/>
      <c r="JA19" s="82"/>
      <c r="JB19" s="82"/>
      <c r="JC19" s="124"/>
      <c r="JD19" s="83"/>
      <c r="JE19" s="82"/>
      <c r="JF19" s="82"/>
      <c r="JG19" s="82"/>
      <c r="JH19" s="124"/>
      <c r="JI19" s="172"/>
      <c r="JJ19" s="172"/>
      <c r="JK19" s="172"/>
      <c r="JL19" s="172"/>
      <c r="JM19" s="172"/>
      <c r="JN19" s="172"/>
      <c r="JO19" s="172"/>
      <c r="JP19" s="172"/>
      <c r="JQ19" s="172"/>
      <c r="JR19" s="172"/>
      <c r="JS19" s="172"/>
      <c r="JT19" s="172"/>
      <c r="JU19" s="172"/>
      <c r="JV19" s="172"/>
      <c r="JW19" s="172"/>
      <c r="JX19" s="172"/>
      <c r="JY19" s="172"/>
      <c r="JZ19" s="172"/>
      <c r="KA19" s="172"/>
      <c r="KB19" s="172"/>
      <c r="KC19" s="172"/>
      <c r="KD19" s="172"/>
      <c r="KE19" s="172"/>
      <c r="KF19" s="172"/>
      <c r="KG19" s="172"/>
      <c r="KH19" s="172"/>
      <c r="KI19" s="172"/>
      <c r="KJ19" s="172"/>
      <c r="KK19" s="172"/>
      <c r="KL19" s="172"/>
      <c r="KM19" s="172"/>
      <c r="KN19" s="172"/>
      <c r="KO19" s="172"/>
      <c r="KP19" s="172"/>
      <c r="KQ19" s="172"/>
      <c r="KR19" s="172"/>
      <c r="KS19" s="172"/>
      <c r="KT19" s="172"/>
      <c r="KU19" s="172"/>
      <c r="KV19" s="172"/>
      <c r="KW19" s="172"/>
      <c r="KX19" s="172"/>
      <c r="KY19" s="172"/>
      <c r="KZ19" s="172"/>
      <c r="LA19" s="172"/>
      <c r="LB19" s="172"/>
      <c r="LC19" s="172"/>
      <c r="LD19" s="172"/>
      <c r="LE19" s="172"/>
      <c r="LF19" s="172"/>
      <c r="LG19" s="172"/>
      <c r="LH19" s="172"/>
      <c r="LI19" s="172"/>
      <c r="LJ19" s="172"/>
      <c r="LK19" s="172"/>
      <c r="LL19" s="172"/>
      <c r="LM19" s="172"/>
      <c r="LN19" s="172"/>
      <c r="LO19" s="172"/>
      <c r="LP19" s="172"/>
      <c r="LQ19" s="172"/>
      <c r="LR19" s="172"/>
      <c r="LS19" s="172"/>
      <c r="LT19" s="172"/>
      <c r="LU19" s="172"/>
      <c r="LV19" s="172"/>
      <c r="LW19" s="172"/>
      <c r="LX19" s="172"/>
      <c r="LY19" s="172"/>
      <c r="LZ19" s="172"/>
      <c r="MA19" s="172"/>
      <c r="MB19" s="172"/>
      <c r="MC19" s="172"/>
      <c r="MD19" s="172"/>
      <c r="ME19" s="172"/>
      <c r="MF19" s="172"/>
      <c r="MG19" s="172"/>
      <c r="MH19" s="172"/>
      <c r="MI19" s="172"/>
      <c r="MJ19" s="172"/>
      <c r="MK19" s="172"/>
      <c r="ML19" s="172"/>
      <c r="MM19" s="172"/>
      <c r="MN19" s="172"/>
      <c r="MO19" s="172"/>
      <c r="MP19" s="172"/>
      <c r="MQ19" s="172"/>
      <c r="MR19" s="172"/>
      <c r="MS19" s="172"/>
      <c r="MT19" s="172"/>
      <c r="MU19" s="172"/>
      <c r="MV19" s="172"/>
      <c r="MW19" s="172"/>
      <c r="MX19" s="172"/>
      <c r="MY19" s="172"/>
      <c r="MZ19" s="172"/>
      <c r="NA19" s="172"/>
      <c r="NB19" s="172"/>
      <c r="NC19" s="172"/>
      <c r="ND19" s="172"/>
      <c r="NE19" s="172"/>
      <c r="NF19" s="172"/>
      <c r="NG19" s="172"/>
      <c r="NH19" s="172"/>
      <c r="NI19" s="172"/>
      <c r="NJ19" s="172"/>
      <c r="NK19" s="172"/>
      <c r="NL19" s="172"/>
      <c r="NM19" s="172"/>
      <c r="NN19" s="172"/>
      <c r="NO19" s="172"/>
      <c r="NP19" s="172"/>
      <c r="NQ19" s="172"/>
      <c r="NR19" s="172"/>
      <c r="NS19" s="172"/>
      <c r="NT19" s="172"/>
      <c r="NU19" s="172"/>
      <c r="NV19" s="172"/>
      <c r="NW19" s="172"/>
      <c r="NX19" s="172"/>
      <c r="NY19" s="172"/>
      <c r="NZ19" s="172"/>
      <c r="OA19" s="172"/>
      <c r="OB19" s="172"/>
      <c r="OC19" s="172"/>
      <c r="OD19" s="172"/>
      <c r="OE19" s="172"/>
      <c r="OF19" s="172"/>
      <c r="OG19" s="172"/>
      <c r="OH19" s="172"/>
      <c r="OI19" s="172"/>
      <c r="OJ19" s="172"/>
      <c r="OK19" s="172"/>
      <c r="OL19" s="172"/>
      <c r="OM19" s="172"/>
      <c r="ON19" s="172"/>
      <c r="OO19" s="172"/>
      <c r="OP19" s="172"/>
      <c r="OQ19" s="172"/>
      <c r="OR19" s="172"/>
      <c r="OS19" s="172"/>
      <c r="OT19" s="172"/>
      <c r="OU19" s="172"/>
      <c r="OV19" s="172"/>
      <c r="OW19" s="172"/>
    </row>
    <row r="20" spans="1:413" ht="12.75" hidden="1" customHeight="1" x14ac:dyDescent="0.25">
      <c r="A20" s="267"/>
      <c r="B20" s="72"/>
      <c r="C20" s="167">
        <f t="shared" si="53"/>
        <v>0</v>
      </c>
      <c r="D20" s="197">
        <f t="shared" si="54"/>
        <v>0</v>
      </c>
      <c r="E20" s="81">
        <f t="shared" si="55"/>
        <v>0</v>
      </c>
      <c r="F20" s="197">
        <f t="shared" si="23"/>
        <v>0</v>
      </c>
      <c r="G20" s="197">
        <f t="shared" si="24"/>
        <v>0</v>
      </c>
      <c r="H20" s="81">
        <f t="shared" si="56"/>
        <v>0</v>
      </c>
      <c r="I20" s="198">
        <f t="shared" si="57"/>
        <v>0</v>
      </c>
      <c r="J20" s="179" t="e">
        <f t="shared" ref="J20" si="67">ABS(I20/C20)</f>
        <v>#DIV/0!</v>
      </c>
      <c r="K20" s="179">
        <f>ABS(I20*100/I1)</f>
        <v>0</v>
      </c>
      <c r="L20" s="178">
        <f>K1</f>
        <v>34</v>
      </c>
      <c r="M20" s="198">
        <f t="shared" si="33"/>
        <v>0</v>
      </c>
      <c r="N20" s="178">
        <f t="shared" si="58"/>
        <v>0</v>
      </c>
      <c r="O20" s="178">
        <f t="shared" si="59"/>
        <v>0</v>
      </c>
      <c r="P20" s="178">
        <f t="shared" si="60"/>
        <v>0</v>
      </c>
      <c r="Q20" s="178">
        <f t="shared" si="61"/>
        <v>0</v>
      </c>
      <c r="R20" s="180">
        <f t="shared" si="62"/>
        <v>0</v>
      </c>
      <c r="S20" s="181">
        <f t="shared" si="63"/>
        <v>0</v>
      </c>
      <c r="T20" s="107">
        <f t="shared" si="64"/>
        <v>0</v>
      </c>
      <c r="U20" s="107">
        <f t="shared" si="65"/>
        <v>0</v>
      </c>
      <c r="V20" s="124">
        <f t="shared" si="66"/>
        <v>0</v>
      </c>
      <c r="W20" s="60"/>
      <c r="X20" s="78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203"/>
      <c r="BU20" s="78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203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204">
        <f t="shared" si="42"/>
        <v>0</v>
      </c>
      <c r="FN20" s="205">
        <f t="shared" si="43"/>
        <v>0</v>
      </c>
      <c r="FO20" s="66">
        <f t="shared" si="44"/>
        <v>0</v>
      </c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209"/>
      <c r="HM20" s="82"/>
      <c r="HN20" s="82"/>
      <c r="HO20" s="82"/>
      <c r="HP20" s="83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3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124"/>
      <c r="IU20" s="83"/>
      <c r="IV20" s="82"/>
      <c r="IW20" s="82"/>
      <c r="IX20" s="82"/>
      <c r="IY20" s="82"/>
      <c r="IZ20" s="82"/>
      <c r="JA20" s="82"/>
      <c r="JB20" s="82"/>
      <c r="JC20" s="124"/>
      <c r="JD20" s="83"/>
      <c r="JE20" s="82"/>
      <c r="JF20" s="82"/>
      <c r="JG20" s="82"/>
      <c r="JH20" s="124"/>
      <c r="JI20" s="172"/>
      <c r="JJ20" s="172"/>
      <c r="JK20" s="172"/>
      <c r="JL20" s="172"/>
      <c r="JM20" s="172"/>
      <c r="JN20" s="172"/>
      <c r="JO20" s="172"/>
      <c r="JP20" s="172"/>
      <c r="JQ20" s="172"/>
      <c r="JR20" s="172"/>
      <c r="JS20" s="172"/>
      <c r="JT20" s="172"/>
      <c r="JU20" s="172"/>
      <c r="JV20" s="172"/>
      <c r="JW20" s="172"/>
      <c r="JX20" s="172"/>
      <c r="JY20" s="172"/>
      <c r="JZ20" s="172"/>
      <c r="KA20" s="172"/>
      <c r="KB20" s="172"/>
      <c r="KC20" s="172"/>
      <c r="KD20" s="172"/>
      <c r="KE20" s="172"/>
      <c r="KF20" s="172"/>
      <c r="KG20" s="172"/>
      <c r="KH20" s="172"/>
      <c r="KI20" s="172"/>
      <c r="KJ20" s="172"/>
      <c r="KK20" s="172"/>
      <c r="KL20" s="172"/>
      <c r="KM20" s="172"/>
      <c r="KN20" s="172"/>
      <c r="KO20" s="172"/>
      <c r="KP20" s="172"/>
      <c r="KQ20" s="172"/>
      <c r="KR20" s="172"/>
      <c r="KS20" s="172"/>
      <c r="KT20" s="172"/>
      <c r="KU20" s="172"/>
      <c r="KV20" s="172"/>
      <c r="KW20" s="172"/>
      <c r="KX20" s="172"/>
      <c r="KY20" s="172"/>
      <c r="KZ20" s="172"/>
      <c r="LA20" s="172"/>
      <c r="LB20" s="172"/>
      <c r="LC20" s="172"/>
      <c r="LD20" s="172"/>
      <c r="LE20" s="172"/>
      <c r="LF20" s="172"/>
      <c r="LG20" s="172"/>
      <c r="LH20" s="172"/>
      <c r="LI20" s="172"/>
      <c r="LJ20" s="172"/>
      <c r="LK20" s="172"/>
      <c r="LL20" s="172"/>
      <c r="LM20" s="172"/>
      <c r="LN20" s="172"/>
      <c r="LO20" s="172"/>
      <c r="LP20" s="172"/>
      <c r="LQ20" s="172"/>
      <c r="LR20" s="172"/>
      <c r="LS20" s="172"/>
      <c r="LT20" s="172"/>
      <c r="LU20" s="172"/>
      <c r="LV20" s="172"/>
      <c r="LW20" s="172"/>
      <c r="LX20" s="172"/>
      <c r="LY20" s="172"/>
      <c r="LZ20" s="172"/>
      <c r="MA20" s="172"/>
      <c r="MB20" s="172"/>
      <c r="MC20" s="172"/>
      <c r="MD20" s="172"/>
      <c r="ME20" s="172"/>
      <c r="MF20" s="172"/>
      <c r="MG20" s="172"/>
      <c r="MH20" s="172"/>
      <c r="MI20" s="172"/>
      <c r="MJ20" s="172"/>
      <c r="MK20" s="172"/>
      <c r="ML20" s="172"/>
      <c r="MM20" s="172"/>
      <c r="MN20" s="172"/>
      <c r="MO20" s="172"/>
      <c r="MP20" s="172"/>
      <c r="MQ20" s="172"/>
      <c r="MR20" s="172"/>
      <c r="MS20" s="172"/>
      <c r="MT20" s="172"/>
      <c r="MU20" s="172"/>
      <c r="MV20" s="172"/>
      <c r="MW20" s="172"/>
      <c r="MX20" s="172"/>
      <c r="MY20" s="172"/>
      <c r="MZ20" s="172"/>
      <c r="NA20" s="172"/>
      <c r="NB20" s="172"/>
      <c r="NC20" s="172"/>
      <c r="ND20" s="172"/>
      <c r="NE20" s="172"/>
      <c r="NF20" s="172"/>
      <c r="NG20" s="172"/>
      <c r="NH20" s="172"/>
      <c r="NI20" s="172"/>
      <c r="NJ20" s="172"/>
      <c r="NK20" s="172"/>
      <c r="NL20" s="172"/>
      <c r="NM20" s="172"/>
      <c r="NN20" s="172"/>
      <c r="NO20" s="172"/>
      <c r="NP20" s="172"/>
      <c r="NQ20" s="172"/>
      <c r="NR20" s="172"/>
      <c r="NS20" s="172"/>
      <c r="NT20" s="172"/>
      <c r="NU20" s="172"/>
      <c r="NV20" s="172"/>
      <c r="NW20" s="172"/>
      <c r="NX20" s="172"/>
      <c r="NY20" s="172"/>
      <c r="NZ20" s="172"/>
      <c r="OA20" s="172"/>
      <c r="OB20" s="172"/>
      <c r="OC20" s="172"/>
      <c r="OD20" s="172"/>
      <c r="OE20" s="172"/>
      <c r="OF20" s="172"/>
      <c r="OG20" s="172"/>
      <c r="OH20" s="172"/>
      <c r="OI20" s="172"/>
      <c r="OJ20" s="172"/>
      <c r="OK20" s="172"/>
      <c r="OL20" s="172"/>
      <c r="OM20" s="172"/>
      <c r="ON20" s="172"/>
      <c r="OO20" s="172"/>
      <c r="OP20" s="172"/>
      <c r="OQ20" s="172"/>
      <c r="OR20" s="172"/>
      <c r="OS20" s="172"/>
      <c r="OT20" s="172"/>
      <c r="OU20" s="172"/>
      <c r="OV20" s="172"/>
      <c r="OW20" s="172"/>
    </row>
    <row r="21" spans="1:413" ht="12.75" hidden="1" customHeight="1" x14ac:dyDescent="0.25">
      <c r="A21" s="269"/>
      <c r="B21" s="72"/>
      <c r="C21" s="167">
        <f t="shared" ref="C21:C101" si="68">COUNT(BU21:DP21)</f>
        <v>0</v>
      </c>
      <c r="D21" s="197">
        <f t="shared" ref="D21:D101" si="69">COUNTIF(X21:BS21,"T")</f>
        <v>0</v>
      </c>
      <c r="E21" s="81">
        <f t="shared" ref="E21:E101" si="70">COUNTIF(BU21:DP21,90)</f>
        <v>0</v>
      </c>
      <c r="F21" s="197">
        <f t="shared" si="23"/>
        <v>0</v>
      </c>
      <c r="G21" s="197">
        <f t="shared" si="24"/>
        <v>0</v>
      </c>
      <c r="H21" s="81">
        <f t="shared" ref="H21:H101" si="71">COUNTIF(BU21:DP21,"S")</f>
        <v>0</v>
      </c>
      <c r="I21" s="198">
        <f t="shared" ref="I21:I100" si="72">SUM(BU21:DP21)</f>
        <v>0</v>
      </c>
      <c r="J21" s="179" t="e">
        <f t="shared" si="49"/>
        <v>#DIV/0!</v>
      </c>
      <c r="K21" s="179">
        <f>ABS(I21*100/I1)</f>
        <v>0</v>
      </c>
      <c r="L21" s="178">
        <f>K1</f>
        <v>34</v>
      </c>
      <c r="M21" s="198">
        <f t="shared" si="33"/>
        <v>0</v>
      </c>
      <c r="N21" s="178">
        <f t="shared" si="50"/>
        <v>0</v>
      </c>
      <c r="O21" s="178">
        <f t="shared" ref="O21:O76" si="73">COUNTIF(AA21:BS21,"DT")</f>
        <v>0</v>
      </c>
      <c r="P21" s="178">
        <f t="shared" ref="P21:P76" si="74">COUNTIF(AA21:BS21,"L")</f>
        <v>0</v>
      </c>
      <c r="Q21" s="178">
        <f t="shared" ref="Q21:Q76" si="75">COUNTIF(AA21:BS21,"S")</f>
        <v>0</v>
      </c>
      <c r="R21" s="180">
        <f t="shared" ref="R21:R76" si="76">COUNTIF(FS21:HJ21,1)</f>
        <v>0</v>
      </c>
      <c r="S21" s="181">
        <f t="shared" ref="S21:S76" si="77">COUNTIF(FS21:HJ21,2)</f>
        <v>0</v>
      </c>
      <c r="T21" s="107">
        <f t="shared" ref="T21:T76" si="78">COUNTIF(FS21:HJ21,"R")</f>
        <v>0</v>
      </c>
      <c r="U21" s="107">
        <f t="shared" si="51"/>
        <v>0</v>
      </c>
      <c r="V21" s="124">
        <f t="shared" si="52"/>
        <v>0</v>
      </c>
      <c r="W21" s="201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203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203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204">
        <f t="shared" si="42"/>
        <v>0</v>
      </c>
      <c r="FN21" s="205">
        <f t="shared" si="43"/>
        <v>0</v>
      </c>
      <c r="FO21" s="66">
        <f t="shared" si="44"/>
        <v>0</v>
      </c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208">
        <f t="shared" ref="HL21:HL100" si="79">SUM(HM21:JH21)</f>
        <v>0</v>
      </c>
      <c r="HM21" s="82"/>
      <c r="HN21" s="82"/>
      <c r="HO21" s="82"/>
      <c r="HP21" s="83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3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124"/>
      <c r="IU21" s="83"/>
      <c r="IV21" s="82"/>
      <c r="IW21" s="82"/>
      <c r="IX21" s="82"/>
      <c r="IY21" s="82"/>
      <c r="IZ21" s="82"/>
      <c r="JA21" s="82"/>
      <c r="JB21" s="82"/>
      <c r="JC21" s="124"/>
      <c r="JD21" s="83"/>
      <c r="JE21" s="82"/>
      <c r="JF21" s="82"/>
      <c r="JG21" s="82"/>
      <c r="JH21" s="124"/>
      <c r="JI21" s="172"/>
      <c r="JJ21" s="172"/>
      <c r="JK21" s="172"/>
      <c r="JL21" s="172"/>
      <c r="JM21" s="172"/>
      <c r="JN21" s="172"/>
      <c r="JO21" s="172"/>
      <c r="JP21" s="172"/>
      <c r="JQ21" s="172"/>
      <c r="JR21" s="172"/>
      <c r="JS21" s="172"/>
      <c r="JT21" s="172"/>
      <c r="JU21" s="172"/>
      <c r="JV21" s="172"/>
      <c r="JW21" s="172"/>
      <c r="JX21" s="172"/>
      <c r="JY21" s="172"/>
      <c r="JZ21" s="172"/>
      <c r="KA21" s="172"/>
      <c r="KB21" s="172"/>
      <c r="KC21" s="172"/>
      <c r="KD21" s="172"/>
      <c r="KE21" s="172"/>
      <c r="KF21" s="172"/>
      <c r="KG21" s="172"/>
      <c r="KH21" s="172"/>
      <c r="KI21" s="172"/>
      <c r="KJ21" s="172"/>
      <c r="KK21" s="172"/>
      <c r="KL21" s="172"/>
      <c r="KM21" s="172"/>
      <c r="KN21" s="172"/>
      <c r="KO21" s="172"/>
      <c r="KP21" s="172"/>
      <c r="KQ21" s="172"/>
      <c r="KR21" s="172"/>
      <c r="KS21" s="172"/>
      <c r="KT21" s="172"/>
      <c r="KU21" s="172"/>
      <c r="KV21" s="172"/>
      <c r="KW21" s="172"/>
      <c r="KX21" s="172"/>
      <c r="KY21" s="172"/>
      <c r="KZ21" s="172"/>
      <c r="LA21" s="172"/>
      <c r="LB21" s="172"/>
      <c r="LC21" s="172"/>
      <c r="LD21" s="172"/>
      <c r="LE21" s="172"/>
      <c r="LF21" s="172"/>
      <c r="LG21" s="172"/>
      <c r="LH21" s="172"/>
      <c r="LI21" s="172"/>
      <c r="LJ21" s="172"/>
      <c r="LK21" s="172"/>
      <c r="LL21" s="172"/>
      <c r="LM21" s="172"/>
      <c r="LN21" s="172"/>
      <c r="LO21" s="172"/>
      <c r="LP21" s="172"/>
      <c r="LQ21" s="172"/>
      <c r="LR21" s="172"/>
      <c r="LS21" s="172"/>
      <c r="LT21" s="172"/>
      <c r="LU21" s="172"/>
      <c r="LV21" s="172"/>
      <c r="LW21" s="172"/>
      <c r="LX21" s="172"/>
      <c r="LY21" s="172"/>
      <c r="LZ21" s="172"/>
      <c r="MA21" s="172"/>
      <c r="MB21" s="172"/>
      <c r="MC21" s="172"/>
      <c r="MD21" s="172"/>
      <c r="ME21" s="172"/>
      <c r="MF21" s="172"/>
      <c r="MG21" s="172"/>
      <c r="MH21" s="172"/>
      <c r="MI21" s="172"/>
      <c r="MJ21" s="172"/>
      <c r="MK21" s="172"/>
      <c r="ML21" s="172"/>
      <c r="MM21" s="172"/>
      <c r="MN21" s="172"/>
      <c r="MO21" s="172"/>
      <c r="MP21" s="172"/>
      <c r="MQ21" s="172"/>
      <c r="MR21" s="172"/>
      <c r="MS21" s="172"/>
      <c r="MT21" s="172"/>
      <c r="MU21" s="172"/>
      <c r="MV21" s="172"/>
      <c r="MW21" s="172"/>
      <c r="MX21" s="172"/>
      <c r="MY21" s="172"/>
      <c r="MZ21" s="172"/>
      <c r="NA21" s="172"/>
      <c r="NB21" s="172"/>
      <c r="NC21" s="172"/>
      <c r="ND21" s="172"/>
      <c r="NE21" s="172"/>
      <c r="NF21" s="172"/>
      <c r="NG21" s="172"/>
      <c r="NH21" s="172"/>
      <c r="NI21" s="172"/>
      <c r="NJ21" s="172"/>
      <c r="NK21" s="172"/>
      <c r="NL21" s="172"/>
      <c r="NM21" s="172"/>
      <c r="NN21" s="172"/>
      <c r="NO21" s="172"/>
      <c r="NP21" s="172"/>
      <c r="NQ21" s="172"/>
      <c r="NR21" s="172"/>
      <c r="NS21" s="172"/>
      <c r="NT21" s="172"/>
      <c r="NU21" s="172"/>
      <c r="NV21" s="172"/>
      <c r="NW21" s="172"/>
      <c r="NX21" s="172"/>
      <c r="NY21" s="172"/>
      <c r="NZ21" s="172"/>
      <c r="OA21" s="172"/>
      <c r="OB21" s="172"/>
      <c r="OC21" s="172"/>
      <c r="OD21" s="172"/>
      <c r="OE21" s="172"/>
      <c r="OF21" s="172"/>
      <c r="OG21" s="172"/>
      <c r="OH21" s="172"/>
      <c r="OI21" s="172"/>
      <c r="OJ21" s="172"/>
      <c r="OK21" s="172"/>
      <c r="OL21" s="172"/>
      <c r="OM21" s="172"/>
      <c r="ON21" s="172"/>
      <c r="OO21" s="172"/>
      <c r="OP21" s="172"/>
      <c r="OQ21" s="172"/>
      <c r="OR21" s="172"/>
      <c r="OS21" s="172"/>
      <c r="OT21" s="172"/>
      <c r="OU21" s="172"/>
      <c r="OV21" s="172"/>
      <c r="OW21" s="172"/>
    </row>
    <row r="22" spans="1:413" ht="12.75" hidden="1" customHeight="1" x14ac:dyDescent="0.25">
      <c r="A22" s="269"/>
      <c r="B22" s="72"/>
      <c r="C22" s="167">
        <f t="shared" si="68"/>
        <v>0</v>
      </c>
      <c r="D22" s="197">
        <f t="shared" si="69"/>
        <v>0</v>
      </c>
      <c r="E22" s="81">
        <f t="shared" si="70"/>
        <v>0</v>
      </c>
      <c r="F22" s="197">
        <f t="shared" si="23"/>
        <v>0</v>
      </c>
      <c r="G22" s="197">
        <f t="shared" si="24"/>
        <v>0</v>
      </c>
      <c r="H22" s="81">
        <f t="shared" si="71"/>
        <v>0</v>
      </c>
      <c r="I22" s="198">
        <f t="shared" si="72"/>
        <v>0</v>
      </c>
      <c r="J22" s="179" t="e">
        <f t="shared" si="49"/>
        <v>#DIV/0!</v>
      </c>
      <c r="K22" s="179">
        <f>ABS(I22*100/I1)</f>
        <v>0</v>
      </c>
      <c r="L22" s="178">
        <f>K1</f>
        <v>34</v>
      </c>
      <c r="M22" s="198">
        <f t="shared" si="33"/>
        <v>0</v>
      </c>
      <c r="N22" s="178">
        <f t="shared" si="50"/>
        <v>0</v>
      </c>
      <c r="O22" s="178">
        <f t="shared" si="73"/>
        <v>0</v>
      </c>
      <c r="P22" s="178">
        <f t="shared" si="74"/>
        <v>0</v>
      </c>
      <c r="Q22" s="178">
        <f t="shared" si="75"/>
        <v>0</v>
      </c>
      <c r="R22" s="180">
        <f t="shared" si="76"/>
        <v>0</v>
      </c>
      <c r="S22" s="181">
        <f t="shared" si="77"/>
        <v>0</v>
      </c>
      <c r="T22" s="107">
        <f t="shared" si="78"/>
        <v>0</v>
      </c>
      <c r="U22" s="107">
        <f t="shared" si="51"/>
        <v>0</v>
      </c>
      <c r="V22" s="124">
        <f t="shared" si="52"/>
        <v>0</v>
      </c>
      <c r="W22" s="201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203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203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204">
        <f t="shared" si="42"/>
        <v>0</v>
      </c>
      <c r="FN22" s="205">
        <f t="shared" si="43"/>
        <v>0</v>
      </c>
      <c r="FO22" s="66">
        <f t="shared" si="44"/>
        <v>0</v>
      </c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208">
        <f t="shared" si="79"/>
        <v>0</v>
      </c>
      <c r="HM22" s="82"/>
      <c r="HN22" s="82"/>
      <c r="HO22" s="82"/>
      <c r="HP22" s="83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3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124"/>
      <c r="IU22" s="83"/>
      <c r="IV22" s="82"/>
      <c r="IW22" s="82"/>
      <c r="IX22" s="82"/>
      <c r="IY22" s="82"/>
      <c r="IZ22" s="82"/>
      <c r="JA22" s="82"/>
      <c r="JB22" s="82"/>
      <c r="JC22" s="124"/>
      <c r="JD22" s="83"/>
      <c r="JE22" s="82"/>
      <c r="JF22" s="82"/>
      <c r="JG22" s="82"/>
      <c r="JH22" s="124"/>
      <c r="JI22" s="172"/>
      <c r="JJ22" s="172"/>
      <c r="JK22" s="172"/>
      <c r="JL22" s="172"/>
      <c r="JM22" s="172"/>
      <c r="JN22" s="172"/>
      <c r="JO22" s="172"/>
      <c r="JP22" s="172"/>
      <c r="JQ22" s="172"/>
      <c r="JR22" s="172"/>
      <c r="JS22" s="172"/>
      <c r="JT22" s="172"/>
      <c r="JU22" s="172"/>
      <c r="JV22" s="172"/>
      <c r="JW22" s="172"/>
      <c r="JX22" s="172"/>
      <c r="JY22" s="172"/>
      <c r="JZ22" s="172"/>
      <c r="KA22" s="172"/>
      <c r="KB22" s="172"/>
      <c r="KC22" s="172"/>
      <c r="KD22" s="172"/>
      <c r="KE22" s="172"/>
      <c r="KF22" s="172"/>
      <c r="KG22" s="172"/>
      <c r="KH22" s="172"/>
      <c r="KI22" s="172"/>
      <c r="KJ22" s="172"/>
      <c r="KK22" s="172"/>
      <c r="KL22" s="172"/>
      <c r="KM22" s="172"/>
      <c r="KN22" s="172"/>
      <c r="KO22" s="172"/>
      <c r="KP22" s="172"/>
      <c r="KQ22" s="172"/>
      <c r="KR22" s="172"/>
      <c r="KS22" s="172"/>
      <c r="KT22" s="172"/>
      <c r="KU22" s="172"/>
      <c r="KV22" s="172"/>
      <c r="KW22" s="172"/>
      <c r="KX22" s="172"/>
      <c r="KY22" s="172"/>
      <c r="KZ22" s="172"/>
      <c r="LA22" s="172"/>
      <c r="LB22" s="172"/>
      <c r="LC22" s="172"/>
      <c r="LD22" s="172"/>
      <c r="LE22" s="172"/>
      <c r="LF22" s="172"/>
      <c r="LG22" s="172"/>
      <c r="LH22" s="172"/>
      <c r="LI22" s="172"/>
      <c r="LJ22" s="172"/>
      <c r="LK22" s="172"/>
      <c r="LL22" s="172"/>
      <c r="LM22" s="172"/>
      <c r="LN22" s="172"/>
      <c r="LO22" s="172"/>
      <c r="LP22" s="172"/>
      <c r="LQ22" s="172"/>
      <c r="LR22" s="172"/>
      <c r="LS22" s="172"/>
      <c r="LT22" s="172"/>
      <c r="LU22" s="172"/>
      <c r="LV22" s="172"/>
      <c r="LW22" s="172"/>
      <c r="LX22" s="172"/>
      <c r="LY22" s="172"/>
      <c r="LZ22" s="172"/>
      <c r="MA22" s="172"/>
      <c r="MB22" s="172"/>
      <c r="MC22" s="172"/>
      <c r="MD22" s="172"/>
      <c r="ME22" s="172"/>
      <c r="MF22" s="172"/>
      <c r="MG22" s="172"/>
      <c r="MH22" s="172"/>
      <c r="MI22" s="172"/>
      <c r="MJ22" s="172"/>
      <c r="MK22" s="172"/>
      <c r="ML22" s="172"/>
      <c r="MM22" s="172"/>
      <c r="MN22" s="172"/>
      <c r="MO22" s="172"/>
      <c r="MP22" s="172"/>
      <c r="MQ22" s="172"/>
      <c r="MR22" s="172"/>
      <c r="MS22" s="172"/>
      <c r="MT22" s="172"/>
      <c r="MU22" s="172"/>
      <c r="MV22" s="172"/>
      <c r="MW22" s="172"/>
      <c r="MX22" s="172"/>
      <c r="MY22" s="172"/>
      <c r="MZ22" s="172"/>
      <c r="NA22" s="172"/>
      <c r="NB22" s="172"/>
      <c r="NC22" s="172"/>
      <c r="ND22" s="172"/>
      <c r="NE22" s="172"/>
      <c r="NF22" s="172"/>
      <c r="NG22" s="172"/>
      <c r="NH22" s="172"/>
      <c r="NI22" s="172"/>
      <c r="NJ22" s="172"/>
      <c r="NK22" s="172"/>
      <c r="NL22" s="172"/>
      <c r="NM22" s="172"/>
      <c r="NN22" s="172"/>
      <c r="NO22" s="172"/>
      <c r="NP22" s="172"/>
      <c r="NQ22" s="172"/>
      <c r="NR22" s="172"/>
      <c r="NS22" s="172"/>
      <c r="NT22" s="172"/>
      <c r="NU22" s="172"/>
      <c r="NV22" s="172"/>
      <c r="NW22" s="172"/>
      <c r="NX22" s="172"/>
      <c r="NY22" s="172"/>
      <c r="NZ22" s="172"/>
      <c r="OA22" s="172"/>
      <c r="OB22" s="172"/>
      <c r="OC22" s="172"/>
      <c r="OD22" s="172"/>
      <c r="OE22" s="172"/>
      <c r="OF22" s="172"/>
      <c r="OG22" s="172"/>
      <c r="OH22" s="172"/>
      <c r="OI22" s="172"/>
      <c r="OJ22" s="172"/>
      <c r="OK22" s="172"/>
      <c r="OL22" s="172"/>
      <c r="OM22" s="172"/>
      <c r="ON22" s="172"/>
      <c r="OO22" s="172"/>
      <c r="OP22" s="172"/>
      <c r="OQ22" s="172"/>
      <c r="OR22" s="172"/>
      <c r="OS22" s="172"/>
      <c r="OT22" s="172"/>
      <c r="OU22" s="172"/>
      <c r="OV22" s="172"/>
      <c r="OW22" s="172"/>
    </row>
    <row r="23" spans="1:413" ht="12.75" hidden="1" customHeight="1" x14ac:dyDescent="0.25">
      <c r="A23" s="269"/>
      <c r="B23" s="72"/>
      <c r="C23" s="167">
        <f t="shared" si="68"/>
        <v>0</v>
      </c>
      <c r="D23" s="197">
        <f t="shared" si="69"/>
        <v>0</v>
      </c>
      <c r="E23" s="81">
        <f t="shared" si="70"/>
        <v>0</v>
      </c>
      <c r="F23" s="197">
        <f t="shared" si="23"/>
        <v>0</v>
      </c>
      <c r="G23" s="197">
        <f t="shared" si="24"/>
        <v>0</v>
      </c>
      <c r="H23" s="81">
        <f t="shared" si="71"/>
        <v>0</v>
      </c>
      <c r="I23" s="198">
        <f t="shared" si="72"/>
        <v>0</v>
      </c>
      <c r="J23" s="179" t="e">
        <f t="shared" si="49"/>
        <v>#DIV/0!</v>
      </c>
      <c r="K23" s="179">
        <f>ABS(I23*100/I1)</f>
        <v>0</v>
      </c>
      <c r="L23" s="178">
        <f>K1</f>
        <v>34</v>
      </c>
      <c r="M23" s="198">
        <f t="shared" si="33"/>
        <v>0</v>
      </c>
      <c r="N23" s="178">
        <f t="shared" si="50"/>
        <v>0</v>
      </c>
      <c r="O23" s="178">
        <f t="shared" si="73"/>
        <v>0</v>
      </c>
      <c r="P23" s="178">
        <f t="shared" si="74"/>
        <v>0</v>
      </c>
      <c r="Q23" s="178">
        <f t="shared" si="75"/>
        <v>0</v>
      </c>
      <c r="R23" s="180">
        <f t="shared" si="76"/>
        <v>0</v>
      </c>
      <c r="S23" s="181">
        <f t="shared" si="77"/>
        <v>0</v>
      </c>
      <c r="T23" s="107">
        <f t="shared" si="78"/>
        <v>0</v>
      </c>
      <c r="U23" s="107">
        <f t="shared" si="51"/>
        <v>0</v>
      </c>
      <c r="V23" s="124">
        <f t="shared" si="52"/>
        <v>0</v>
      </c>
      <c r="W23" s="201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203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203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204">
        <f t="shared" si="42"/>
        <v>0</v>
      </c>
      <c r="FN23" s="205">
        <f t="shared" si="43"/>
        <v>0</v>
      </c>
      <c r="FO23" s="66">
        <f t="shared" si="44"/>
        <v>0</v>
      </c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208">
        <f t="shared" si="79"/>
        <v>0</v>
      </c>
      <c r="HM23" s="82"/>
      <c r="HN23" s="82"/>
      <c r="HO23" s="82"/>
      <c r="HP23" s="83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3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124"/>
      <c r="IU23" s="83"/>
      <c r="IV23" s="82"/>
      <c r="IW23" s="82"/>
      <c r="IX23" s="82"/>
      <c r="IY23" s="82"/>
      <c r="IZ23" s="82"/>
      <c r="JA23" s="82"/>
      <c r="JB23" s="82"/>
      <c r="JC23" s="124"/>
      <c r="JD23" s="83"/>
      <c r="JE23" s="82"/>
      <c r="JF23" s="82"/>
      <c r="JG23" s="82"/>
      <c r="JH23" s="124"/>
      <c r="JI23" s="172"/>
      <c r="JJ23" s="172"/>
      <c r="JK23" s="172"/>
      <c r="JL23" s="172"/>
      <c r="JM23" s="172"/>
      <c r="JN23" s="172"/>
      <c r="JO23" s="172"/>
      <c r="JP23" s="172"/>
      <c r="JQ23" s="172"/>
      <c r="JR23" s="172"/>
      <c r="JS23" s="172"/>
      <c r="JT23" s="172"/>
      <c r="JU23" s="172"/>
      <c r="JV23" s="172"/>
      <c r="JW23" s="172"/>
      <c r="JX23" s="172"/>
      <c r="JY23" s="172"/>
      <c r="JZ23" s="172"/>
      <c r="KA23" s="172"/>
      <c r="KB23" s="172"/>
      <c r="KC23" s="172"/>
      <c r="KD23" s="172"/>
      <c r="KE23" s="172"/>
      <c r="KF23" s="172"/>
      <c r="KG23" s="172"/>
      <c r="KH23" s="172"/>
      <c r="KI23" s="172"/>
      <c r="KJ23" s="172"/>
      <c r="KK23" s="172"/>
      <c r="KL23" s="172"/>
      <c r="KM23" s="172"/>
      <c r="KN23" s="172"/>
      <c r="KO23" s="172"/>
      <c r="KP23" s="172"/>
      <c r="KQ23" s="172"/>
      <c r="KR23" s="172"/>
      <c r="KS23" s="172"/>
      <c r="KT23" s="172"/>
      <c r="KU23" s="172"/>
      <c r="KV23" s="172"/>
      <c r="KW23" s="172"/>
      <c r="KX23" s="172"/>
      <c r="KY23" s="172"/>
      <c r="KZ23" s="172"/>
      <c r="LA23" s="172"/>
      <c r="LB23" s="172"/>
      <c r="LC23" s="172"/>
      <c r="LD23" s="172"/>
      <c r="LE23" s="172"/>
      <c r="LF23" s="172"/>
      <c r="LG23" s="172"/>
      <c r="LH23" s="172"/>
      <c r="LI23" s="172"/>
      <c r="LJ23" s="172"/>
      <c r="LK23" s="172"/>
      <c r="LL23" s="172"/>
      <c r="LM23" s="172"/>
      <c r="LN23" s="172"/>
      <c r="LO23" s="172"/>
      <c r="LP23" s="172"/>
      <c r="LQ23" s="172"/>
      <c r="LR23" s="172"/>
      <c r="LS23" s="172"/>
      <c r="LT23" s="172"/>
      <c r="LU23" s="172"/>
      <c r="LV23" s="172"/>
      <c r="LW23" s="172"/>
      <c r="LX23" s="172"/>
      <c r="LY23" s="172"/>
      <c r="LZ23" s="172"/>
      <c r="MA23" s="172"/>
      <c r="MB23" s="172"/>
      <c r="MC23" s="172"/>
      <c r="MD23" s="172"/>
      <c r="ME23" s="172"/>
      <c r="MF23" s="172"/>
      <c r="MG23" s="172"/>
      <c r="MH23" s="172"/>
      <c r="MI23" s="172"/>
      <c r="MJ23" s="172"/>
      <c r="MK23" s="172"/>
      <c r="ML23" s="172"/>
      <c r="MM23" s="172"/>
      <c r="MN23" s="172"/>
      <c r="MO23" s="172"/>
      <c r="MP23" s="172"/>
      <c r="MQ23" s="172"/>
      <c r="MR23" s="172"/>
      <c r="MS23" s="172"/>
      <c r="MT23" s="172"/>
      <c r="MU23" s="172"/>
      <c r="MV23" s="172"/>
      <c r="MW23" s="172"/>
      <c r="MX23" s="172"/>
      <c r="MY23" s="172"/>
      <c r="MZ23" s="172"/>
      <c r="NA23" s="172"/>
      <c r="NB23" s="172"/>
      <c r="NC23" s="172"/>
      <c r="ND23" s="172"/>
      <c r="NE23" s="172"/>
      <c r="NF23" s="172"/>
      <c r="NG23" s="172"/>
      <c r="NH23" s="172"/>
      <c r="NI23" s="172"/>
      <c r="NJ23" s="172"/>
      <c r="NK23" s="172"/>
      <c r="NL23" s="172"/>
      <c r="NM23" s="172"/>
      <c r="NN23" s="172"/>
      <c r="NO23" s="172"/>
      <c r="NP23" s="172"/>
      <c r="NQ23" s="172"/>
      <c r="NR23" s="172"/>
      <c r="NS23" s="172"/>
      <c r="NT23" s="172"/>
      <c r="NU23" s="172"/>
      <c r="NV23" s="172"/>
      <c r="NW23" s="172"/>
      <c r="NX23" s="172"/>
      <c r="NY23" s="172"/>
      <c r="NZ23" s="172"/>
      <c r="OA23" s="172"/>
      <c r="OB23" s="172"/>
      <c r="OC23" s="172"/>
      <c r="OD23" s="172"/>
      <c r="OE23" s="172"/>
      <c r="OF23" s="172"/>
      <c r="OG23" s="172"/>
      <c r="OH23" s="172"/>
      <c r="OI23" s="172"/>
      <c r="OJ23" s="172"/>
      <c r="OK23" s="172"/>
      <c r="OL23" s="172"/>
      <c r="OM23" s="172"/>
      <c r="ON23" s="172"/>
      <c r="OO23" s="172"/>
      <c r="OP23" s="172"/>
      <c r="OQ23" s="172"/>
      <c r="OR23" s="172"/>
      <c r="OS23" s="172"/>
      <c r="OT23" s="172"/>
      <c r="OU23" s="172"/>
      <c r="OV23" s="172"/>
      <c r="OW23" s="172"/>
    </row>
    <row r="24" spans="1:413" ht="12.75" hidden="1" customHeight="1" x14ac:dyDescent="0.25">
      <c r="A24" s="269"/>
      <c r="B24" s="72"/>
      <c r="C24" s="167">
        <f t="shared" si="68"/>
        <v>0</v>
      </c>
      <c r="D24" s="197">
        <f t="shared" si="69"/>
        <v>0</v>
      </c>
      <c r="E24" s="81">
        <f t="shared" si="70"/>
        <v>0</v>
      </c>
      <c r="F24" s="197">
        <f t="shared" si="23"/>
        <v>0</v>
      </c>
      <c r="G24" s="197">
        <f t="shared" si="24"/>
        <v>0</v>
      </c>
      <c r="H24" s="81">
        <f t="shared" si="71"/>
        <v>0</v>
      </c>
      <c r="I24" s="198">
        <f t="shared" si="72"/>
        <v>0</v>
      </c>
      <c r="J24" s="179" t="e">
        <f t="shared" si="49"/>
        <v>#DIV/0!</v>
      </c>
      <c r="K24" s="179">
        <f>ABS(I24*100/I1)</f>
        <v>0</v>
      </c>
      <c r="L24" s="178">
        <f>K1</f>
        <v>34</v>
      </c>
      <c r="M24" s="198">
        <f t="shared" si="33"/>
        <v>0</v>
      </c>
      <c r="N24" s="178">
        <f t="shared" si="50"/>
        <v>0</v>
      </c>
      <c r="O24" s="178">
        <f t="shared" si="73"/>
        <v>0</v>
      </c>
      <c r="P24" s="178">
        <f t="shared" si="74"/>
        <v>0</v>
      </c>
      <c r="Q24" s="178">
        <f t="shared" si="75"/>
        <v>0</v>
      </c>
      <c r="R24" s="180">
        <f t="shared" si="76"/>
        <v>0</v>
      </c>
      <c r="S24" s="181">
        <f t="shared" si="77"/>
        <v>0</v>
      </c>
      <c r="T24" s="107">
        <f t="shared" si="78"/>
        <v>0</v>
      </c>
      <c r="U24" s="107">
        <f t="shared" si="51"/>
        <v>0</v>
      </c>
      <c r="V24" s="124">
        <f t="shared" si="52"/>
        <v>0</v>
      </c>
      <c r="W24" s="201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203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203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204">
        <f t="shared" si="42"/>
        <v>0</v>
      </c>
      <c r="FN24" s="205">
        <f t="shared" si="43"/>
        <v>0</v>
      </c>
      <c r="FO24" s="66">
        <f t="shared" si="44"/>
        <v>0</v>
      </c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208">
        <f t="shared" si="79"/>
        <v>0</v>
      </c>
      <c r="HM24" s="82"/>
      <c r="HN24" s="82"/>
      <c r="HO24" s="82"/>
      <c r="HP24" s="83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3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124"/>
      <c r="IU24" s="83"/>
      <c r="IV24" s="82"/>
      <c r="IW24" s="82"/>
      <c r="IX24" s="82"/>
      <c r="IY24" s="82"/>
      <c r="IZ24" s="82"/>
      <c r="JA24" s="82"/>
      <c r="JB24" s="82"/>
      <c r="JC24" s="124"/>
      <c r="JD24" s="83"/>
      <c r="JE24" s="82"/>
      <c r="JF24" s="82"/>
      <c r="JG24" s="82"/>
      <c r="JH24" s="124"/>
      <c r="JI24" s="172"/>
      <c r="JJ24" s="172"/>
      <c r="JK24" s="172"/>
      <c r="JL24" s="172"/>
      <c r="JM24" s="172"/>
      <c r="JN24" s="172"/>
      <c r="JO24" s="172"/>
      <c r="JP24" s="172"/>
      <c r="JQ24" s="172"/>
      <c r="JR24" s="172"/>
      <c r="JS24" s="172"/>
      <c r="JT24" s="172"/>
      <c r="JU24" s="172"/>
      <c r="JV24" s="172"/>
      <c r="JW24" s="172"/>
      <c r="JX24" s="172"/>
      <c r="JY24" s="172"/>
      <c r="JZ24" s="172"/>
      <c r="KA24" s="172"/>
      <c r="KB24" s="172"/>
      <c r="KC24" s="172"/>
      <c r="KD24" s="172"/>
      <c r="KE24" s="172"/>
      <c r="KF24" s="172"/>
      <c r="KG24" s="172"/>
      <c r="KH24" s="172"/>
      <c r="KI24" s="172"/>
      <c r="KJ24" s="172"/>
      <c r="KK24" s="172"/>
      <c r="KL24" s="172"/>
      <c r="KM24" s="172"/>
      <c r="KN24" s="172"/>
      <c r="KO24" s="172"/>
      <c r="KP24" s="172"/>
      <c r="KQ24" s="172"/>
      <c r="KR24" s="172"/>
      <c r="KS24" s="172"/>
      <c r="KT24" s="172"/>
      <c r="KU24" s="172"/>
      <c r="KV24" s="172"/>
      <c r="KW24" s="172"/>
      <c r="KX24" s="172"/>
      <c r="KY24" s="172"/>
      <c r="KZ24" s="172"/>
      <c r="LA24" s="172"/>
      <c r="LB24" s="172"/>
      <c r="LC24" s="172"/>
      <c r="LD24" s="172"/>
      <c r="LE24" s="172"/>
      <c r="LF24" s="172"/>
      <c r="LG24" s="172"/>
      <c r="LH24" s="172"/>
      <c r="LI24" s="172"/>
      <c r="LJ24" s="172"/>
      <c r="LK24" s="172"/>
      <c r="LL24" s="172"/>
      <c r="LM24" s="172"/>
      <c r="LN24" s="172"/>
      <c r="LO24" s="172"/>
      <c r="LP24" s="172"/>
      <c r="LQ24" s="172"/>
      <c r="LR24" s="172"/>
      <c r="LS24" s="172"/>
      <c r="LT24" s="172"/>
      <c r="LU24" s="172"/>
      <c r="LV24" s="172"/>
      <c r="LW24" s="172"/>
      <c r="LX24" s="172"/>
      <c r="LY24" s="172"/>
      <c r="LZ24" s="172"/>
      <c r="MA24" s="172"/>
      <c r="MB24" s="172"/>
      <c r="MC24" s="172"/>
      <c r="MD24" s="172"/>
      <c r="ME24" s="172"/>
      <c r="MF24" s="172"/>
      <c r="MG24" s="172"/>
      <c r="MH24" s="172"/>
      <c r="MI24" s="172"/>
      <c r="MJ24" s="172"/>
      <c r="MK24" s="172"/>
      <c r="ML24" s="172"/>
      <c r="MM24" s="172"/>
      <c r="MN24" s="172"/>
      <c r="MO24" s="172"/>
      <c r="MP24" s="172"/>
      <c r="MQ24" s="172"/>
      <c r="MR24" s="172"/>
      <c r="MS24" s="172"/>
      <c r="MT24" s="172"/>
      <c r="MU24" s="172"/>
      <c r="MV24" s="172"/>
      <c r="MW24" s="172"/>
      <c r="MX24" s="172"/>
      <c r="MY24" s="172"/>
      <c r="MZ24" s="172"/>
      <c r="NA24" s="172"/>
      <c r="NB24" s="172"/>
      <c r="NC24" s="172"/>
      <c r="ND24" s="172"/>
      <c r="NE24" s="172"/>
      <c r="NF24" s="172"/>
      <c r="NG24" s="172"/>
      <c r="NH24" s="172"/>
      <c r="NI24" s="172"/>
      <c r="NJ24" s="172"/>
      <c r="NK24" s="172"/>
      <c r="NL24" s="172"/>
      <c r="NM24" s="172"/>
      <c r="NN24" s="172"/>
      <c r="NO24" s="172"/>
      <c r="NP24" s="172"/>
      <c r="NQ24" s="172"/>
      <c r="NR24" s="172"/>
      <c r="NS24" s="172"/>
      <c r="NT24" s="172"/>
      <c r="NU24" s="172"/>
      <c r="NV24" s="172"/>
      <c r="NW24" s="172"/>
      <c r="NX24" s="172"/>
      <c r="NY24" s="172"/>
      <c r="NZ24" s="172"/>
      <c r="OA24" s="172"/>
      <c r="OB24" s="172"/>
      <c r="OC24" s="172"/>
      <c r="OD24" s="172"/>
      <c r="OE24" s="172"/>
      <c r="OF24" s="172"/>
      <c r="OG24" s="172"/>
      <c r="OH24" s="172"/>
      <c r="OI24" s="172"/>
      <c r="OJ24" s="172"/>
      <c r="OK24" s="172"/>
      <c r="OL24" s="172"/>
      <c r="OM24" s="172"/>
      <c r="ON24" s="172"/>
      <c r="OO24" s="172"/>
      <c r="OP24" s="172"/>
      <c r="OQ24" s="172"/>
      <c r="OR24" s="172"/>
      <c r="OS24" s="172"/>
      <c r="OT24" s="172"/>
      <c r="OU24" s="172"/>
      <c r="OV24" s="172"/>
      <c r="OW24" s="172"/>
    </row>
    <row r="25" spans="1:413" ht="12.75" hidden="1" customHeight="1" x14ac:dyDescent="0.25">
      <c r="A25" s="269"/>
      <c r="B25" s="72"/>
      <c r="C25" s="167">
        <f t="shared" si="68"/>
        <v>0</v>
      </c>
      <c r="D25" s="197">
        <f t="shared" si="69"/>
        <v>0</v>
      </c>
      <c r="E25" s="81">
        <f t="shared" si="70"/>
        <v>0</v>
      </c>
      <c r="F25" s="197">
        <f t="shared" si="23"/>
        <v>0</v>
      </c>
      <c r="G25" s="197">
        <f t="shared" si="24"/>
        <v>0</v>
      </c>
      <c r="H25" s="81">
        <f t="shared" si="71"/>
        <v>0</v>
      </c>
      <c r="I25" s="198">
        <f t="shared" si="72"/>
        <v>0</v>
      </c>
      <c r="J25" s="179" t="e">
        <f t="shared" si="49"/>
        <v>#DIV/0!</v>
      </c>
      <c r="K25" s="179">
        <f>ABS(I25*100/I1)</f>
        <v>0</v>
      </c>
      <c r="L25" s="178">
        <f>K1</f>
        <v>34</v>
      </c>
      <c r="M25" s="198">
        <f t="shared" si="33"/>
        <v>0</v>
      </c>
      <c r="N25" s="178">
        <f t="shared" si="50"/>
        <v>0</v>
      </c>
      <c r="O25" s="178">
        <f t="shared" si="73"/>
        <v>0</v>
      </c>
      <c r="P25" s="178">
        <f t="shared" si="74"/>
        <v>0</v>
      </c>
      <c r="Q25" s="178">
        <f t="shared" si="75"/>
        <v>0</v>
      </c>
      <c r="R25" s="180">
        <f t="shared" si="76"/>
        <v>0</v>
      </c>
      <c r="S25" s="181">
        <f t="shared" si="77"/>
        <v>0</v>
      </c>
      <c r="T25" s="107">
        <f t="shared" si="78"/>
        <v>0</v>
      </c>
      <c r="U25" s="107">
        <f t="shared" si="51"/>
        <v>0</v>
      </c>
      <c r="V25" s="124">
        <f t="shared" si="52"/>
        <v>0</v>
      </c>
      <c r="W25" s="201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203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203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204">
        <f t="shared" si="42"/>
        <v>0</v>
      </c>
      <c r="FN25" s="205">
        <f t="shared" si="43"/>
        <v>0</v>
      </c>
      <c r="FO25" s="66">
        <f t="shared" si="44"/>
        <v>0</v>
      </c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82"/>
      <c r="GQ25" s="82"/>
      <c r="GR25" s="82"/>
      <c r="GS25" s="82"/>
      <c r="GT25" s="82"/>
      <c r="GU25" s="82"/>
      <c r="GV25" s="82"/>
      <c r="GW25" s="82"/>
      <c r="GX25" s="82"/>
      <c r="GY25" s="82"/>
      <c r="GZ25" s="82"/>
      <c r="HA25" s="82"/>
      <c r="HB25" s="82"/>
      <c r="HC25" s="82"/>
      <c r="HD25" s="82"/>
      <c r="HE25" s="82"/>
      <c r="HF25" s="82"/>
      <c r="HG25" s="82"/>
      <c r="HH25" s="82"/>
      <c r="HI25" s="82"/>
      <c r="HJ25" s="82"/>
      <c r="HK25" s="82"/>
      <c r="HL25" s="208">
        <f t="shared" si="79"/>
        <v>0</v>
      </c>
      <c r="HM25" s="82"/>
      <c r="HN25" s="82"/>
      <c r="HO25" s="82"/>
      <c r="HP25" s="83"/>
      <c r="HQ25" s="82"/>
      <c r="HR25" s="82"/>
      <c r="HS25" s="82"/>
      <c r="HT25" s="82"/>
      <c r="HU25" s="82"/>
      <c r="HV25" s="82"/>
      <c r="HW25" s="82"/>
      <c r="HX25" s="82"/>
      <c r="HY25" s="82"/>
      <c r="HZ25" s="82"/>
      <c r="IA25" s="82"/>
      <c r="IB25" s="82"/>
      <c r="IC25" s="82"/>
      <c r="ID25" s="83"/>
      <c r="IE25" s="82"/>
      <c r="IF25" s="82"/>
      <c r="IG25" s="82"/>
      <c r="IH25" s="82"/>
      <c r="II25" s="82"/>
      <c r="IJ25" s="82"/>
      <c r="IK25" s="82"/>
      <c r="IL25" s="82"/>
      <c r="IM25" s="82"/>
      <c r="IN25" s="82"/>
      <c r="IO25" s="82"/>
      <c r="IP25" s="82"/>
      <c r="IQ25" s="82"/>
      <c r="IR25" s="82"/>
      <c r="IS25" s="82"/>
      <c r="IT25" s="124"/>
      <c r="IU25" s="83"/>
      <c r="IV25" s="82"/>
      <c r="IW25" s="82"/>
      <c r="IX25" s="82"/>
      <c r="IY25" s="82"/>
      <c r="IZ25" s="82"/>
      <c r="JA25" s="82"/>
      <c r="JB25" s="82"/>
      <c r="JC25" s="124"/>
      <c r="JD25" s="83"/>
      <c r="JE25" s="82"/>
      <c r="JF25" s="82"/>
      <c r="JG25" s="82"/>
      <c r="JH25" s="124"/>
      <c r="JI25" s="172"/>
      <c r="JJ25" s="172"/>
      <c r="JK25" s="172"/>
      <c r="JL25" s="172"/>
      <c r="JM25" s="172"/>
      <c r="JN25" s="172"/>
      <c r="JO25" s="172"/>
      <c r="JP25" s="172"/>
      <c r="JQ25" s="172"/>
      <c r="JR25" s="172"/>
      <c r="JS25" s="172"/>
      <c r="JT25" s="172"/>
      <c r="JU25" s="172"/>
      <c r="JV25" s="172"/>
      <c r="JW25" s="172"/>
      <c r="JX25" s="172"/>
      <c r="JY25" s="172"/>
      <c r="JZ25" s="172"/>
      <c r="KA25" s="172"/>
      <c r="KB25" s="172"/>
      <c r="KC25" s="172"/>
      <c r="KD25" s="172"/>
      <c r="KE25" s="172"/>
      <c r="KF25" s="172"/>
      <c r="KG25" s="172"/>
      <c r="KH25" s="172"/>
      <c r="KI25" s="172"/>
      <c r="KJ25" s="172"/>
      <c r="KK25" s="172"/>
      <c r="KL25" s="172"/>
      <c r="KM25" s="172"/>
      <c r="KN25" s="172"/>
      <c r="KO25" s="172"/>
      <c r="KP25" s="172"/>
      <c r="KQ25" s="172"/>
      <c r="KR25" s="172"/>
      <c r="KS25" s="172"/>
      <c r="KT25" s="172"/>
      <c r="KU25" s="172"/>
      <c r="KV25" s="172"/>
      <c r="KW25" s="172"/>
      <c r="KX25" s="172"/>
      <c r="KY25" s="172"/>
      <c r="KZ25" s="172"/>
      <c r="LA25" s="172"/>
      <c r="LB25" s="172"/>
      <c r="LC25" s="172"/>
      <c r="LD25" s="172"/>
      <c r="LE25" s="172"/>
      <c r="LF25" s="172"/>
      <c r="LG25" s="172"/>
      <c r="LH25" s="172"/>
      <c r="LI25" s="172"/>
      <c r="LJ25" s="172"/>
      <c r="LK25" s="172"/>
      <c r="LL25" s="172"/>
      <c r="LM25" s="172"/>
      <c r="LN25" s="172"/>
      <c r="LO25" s="172"/>
      <c r="LP25" s="172"/>
      <c r="LQ25" s="172"/>
      <c r="LR25" s="172"/>
      <c r="LS25" s="172"/>
      <c r="LT25" s="172"/>
      <c r="LU25" s="172"/>
      <c r="LV25" s="172"/>
      <c r="LW25" s="172"/>
      <c r="LX25" s="172"/>
      <c r="LY25" s="172"/>
      <c r="LZ25" s="172"/>
      <c r="MA25" s="172"/>
      <c r="MB25" s="172"/>
      <c r="MC25" s="172"/>
      <c r="MD25" s="172"/>
      <c r="ME25" s="172"/>
      <c r="MF25" s="172"/>
      <c r="MG25" s="172"/>
      <c r="MH25" s="172"/>
      <c r="MI25" s="172"/>
      <c r="MJ25" s="172"/>
      <c r="MK25" s="172"/>
      <c r="ML25" s="172"/>
      <c r="MM25" s="172"/>
      <c r="MN25" s="172"/>
      <c r="MO25" s="172"/>
      <c r="MP25" s="172"/>
      <c r="MQ25" s="172"/>
      <c r="MR25" s="172"/>
      <c r="MS25" s="172"/>
      <c r="MT25" s="172"/>
      <c r="MU25" s="172"/>
      <c r="MV25" s="172"/>
      <c r="MW25" s="172"/>
      <c r="MX25" s="172"/>
      <c r="MY25" s="172"/>
      <c r="MZ25" s="172"/>
      <c r="NA25" s="172"/>
      <c r="NB25" s="172"/>
      <c r="NC25" s="172"/>
      <c r="ND25" s="172"/>
      <c r="NE25" s="172"/>
      <c r="NF25" s="172"/>
      <c r="NG25" s="172"/>
      <c r="NH25" s="172"/>
      <c r="NI25" s="172"/>
      <c r="NJ25" s="172"/>
      <c r="NK25" s="172"/>
      <c r="NL25" s="172"/>
      <c r="NM25" s="172"/>
      <c r="NN25" s="172"/>
      <c r="NO25" s="172"/>
      <c r="NP25" s="172"/>
      <c r="NQ25" s="172"/>
      <c r="NR25" s="172"/>
      <c r="NS25" s="172"/>
      <c r="NT25" s="172"/>
      <c r="NU25" s="172"/>
      <c r="NV25" s="172"/>
      <c r="NW25" s="172"/>
      <c r="NX25" s="172"/>
      <c r="NY25" s="172"/>
      <c r="NZ25" s="172"/>
      <c r="OA25" s="172"/>
      <c r="OB25" s="172"/>
      <c r="OC25" s="172"/>
      <c r="OD25" s="172"/>
      <c r="OE25" s="172"/>
      <c r="OF25" s="172"/>
      <c r="OG25" s="172"/>
      <c r="OH25" s="172"/>
      <c r="OI25" s="172"/>
      <c r="OJ25" s="172"/>
      <c r="OK25" s="172"/>
      <c r="OL25" s="172"/>
      <c r="OM25" s="172"/>
      <c r="ON25" s="172"/>
      <c r="OO25" s="172"/>
      <c r="OP25" s="172"/>
      <c r="OQ25" s="172"/>
      <c r="OR25" s="172"/>
      <c r="OS25" s="172"/>
      <c r="OT25" s="172"/>
      <c r="OU25" s="172"/>
      <c r="OV25" s="172"/>
      <c r="OW25" s="172"/>
    </row>
    <row r="26" spans="1:413" ht="12.75" hidden="1" customHeight="1" x14ac:dyDescent="0.25">
      <c r="A26" s="269"/>
      <c r="B26" s="72"/>
      <c r="C26" s="167">
        <f t="shared" si="68"/>
        <v>0</v>
      </c>
      <c r="D26" s="197">
        <f t="shared" si="69"/>
        <v>0</v>
      </c>
      <c r="E26" s="81">
        <f t="shared" si="70"/>
        <v>0</v>
      </c>
      <c r="F26" s="197">
        <f t="shared" si="23"/>
        <v>0</v>
      </c>
      <c r="G26" s="197">
        <f t="shared" si="24"/>
        <v>0</v>
      </c>
      <c r="H26" s="81">
        <f t="shared" si="71"/>
        <v>0</v>
      </c>
      <c r="I26" s="198">
        <f t="shared" si="72"/>
        <v>0</v>
      </c>
      <c r="J26" s="179" t="e">
        <f t="shared" si="49"/>
        <v>#DIV/0!</v>
      </c>
      <c r="K26" s="179">
        <f>ABS(I26*100/I1)</f>
        <v>0</v>
      </c>
      <c r="L26" s="178">
        <f>K1</f>
        <v>34</v>
      </c>
      <c r="M26" s="198">
        <f t="shared" si="33"/>
        <v>0</v>
      </c>
      <c r="N26" s="178">
        <f t="shared" si="50"/>
        <v>0</v>
      </c>
      <c r="O26" s="178">
        <f t="shared" si="73"/>
        <v>0</v>
      </c>
      <c r="P26" s="178">
        <f t="shared" si="74"/>
        <v>0</v>
      </c>
      <c r="Q26" s="178">
        <f t="shared" si="75"/>
        <v>0</v>
      </c>
      <c r="R26" s="180">
        <f t="shared" si="76"/>
        <v>0</v>
      </c>
      <c r="S26" s="181">
        <f t="shared" si="77"/>
        <v>0</v>
      </c>
      <c r="T26" s="107">
        <f t="shared" si="78"/>
        <v>0</v>
      </c>
      <c r="U26" s="107">
        <f t="shared" si="51"/>
        <v>0</v>
      </c>
      <c r="V26" s="124">
        <f t="shared" si="52"/>
        <v>0</v>
      </c>
      <c r="W26" s="201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203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203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204">
        <f t="shared" si="42"/>
        <v>0</v>
      </c>
      <c r="FN26" s="205">
        <f t="shared" si="43"/>
        <v>0</v>
      </c>
      <c r="FO26" s="66">
        <f t="shared" si="44"/>
        <v>0</v>
      </c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  <c r="GL26" s="82"/>
      <c r="GM26" s="82"/>
      <c r="GN26" s="82"/>
      <c r="GO26" s="82"/>
      <c r="GP26" s="82"/>
      <c r="GQ26" s="82"/>
      <c r="GR26" s="82"/>
      <c r="GS26" s="82"/>
      <c r="GT26" s="82"/>
      <c r="GU26" s="82"/>
      <c r="GV26" s="82"/>
      <c r="GW26" s="82"/>
      <c r="GX26" s="82"/>
      <c r="GY26" s="82"/>
      <c r="GZ26" s="82"/>
      <c r="HA26" s="82"/>
      <c r="HB26" s="82"/>
      <c r="HC26" s="82"/>
      <c r="HD26" s="82"/>
      <c r="HE26" s="82"/>
      <c r="HF26" s="82"/>
      <c r="HG26" s="82"/>
      <c r="HH26" s="82"/>
      <c r="HI26" s="82"/>
      <c r="HJ26" s="82"/>
      <c r="HK26" s="82"/>
      <c r="HL26" s="208">
        <f t="shared" si="79"/>
        <v>0</v>
      </c>
      <c r="HM26" s="82"/>
      <c r="HN26" s="82"/>
      <c r="HO26" s="82"/>
      <c r="HP26" s="83"/>
      <c r="HQ26" s="82"/>
      <c r="HR26" s="82"/>
      <c r="HS26" s="82"/>
      <c r="HT26" s="82"/>
      <c r="HU26" s="82"/>
      <c r="HV26" s="82"/>
      <c r="HW26" s="82"/>
      <c r="HX26" s="82"/>
      <c r="HY26" s="82"/>
      <c r="HZ26" s="82"/>
      <c r="IA26" s="82"/>
      <c r="IB26" s="82"/>
      <c r="IC26" s="82"/>
      <c r="ID26" s="83"/>
      <c r="IE26" s="82"/>
      <c r="IF26" s="82"/>
      <c r="IG26" s="82"/>
      <c r="IH26" s="82"/>
      <c r="II26" s="82"/>
      <c r="IJ26" s="82"/>
      <c r="IK26" s="82"/>
      <c r="IL26" s="82"/>
      <c r="IM26" s="82"/>
      <c r="IN26" s="82"/>
      <c r="IO26" s="82"/>
      <c r="IP26" s="82"/>
      <c r="IQ26" s="82"/>
      <c r="IR26" s="82"/>
      <c r="IS26" s="82"/>
      <c r="IT26" s="124"/>
      <c r="IU26" s="83"/>
      <c r="IV26" s="82"/>
      <c r="IW26" s="82"/>
      <c r="IX26" s="82"/>
      <c r="IY26" s="82"/>
      <c r="IZ26" s="82"/>
      <c r="JA26" s="82"/>
      <c r="JB26" s="82"/>
      <c r="JC26" s="124"/>
      <c r="JD26" s="83"/>
      <c r="JE26" s="82"/>
      <c r="JF26" s="82"/>
      <c r="JG26" s="82"/>
      <c r="JH26" s="124"/>
      <c r="JI26" s="172"/>
      <c r="JJ26" s="172"/>
      <c r="JK26" s="172"/>
      <c r="JL26" s="172"/>
      <c r="JM26" s="172"/>
      <c r="JN26" s="172"/>
      <c r="JO26" s="172"/>
      <c r="JP26" s="172"/>
      <c r="JQ26" s="172"/>
      <c r="JR26" s="172"/>
      <c r="JS26" s="172"/>
      <c r="JT26" s="172"/>
      <c r="JU26" s="172"/>
      <c r="JV26" s="172"/>
      <c r="JW26" s="172"/>
      <c r="JX26" s="172"/>
      <c r="JY26" s="172"/>
      <c r="JZ26" s="172"/>
      <c r="KA26" s="172"/>
      <c r="KB26" s="172"/>
      <c r="KC26" s="172"/>
      <c r="KD26" s="172"/>
      <c r="KE26" s="172"/>
      <c r="KF26" s="172"/>
      <c r="KG26" s="172"/>
      <c r="KH26" s="172"/>
      <c r="KI26" s="172"/>
      <c r="KJ26" s="172"/>
      <c r="KK26" s="172"/>
      <c r="KL26" s="172"/>
      <c r="KM26" s="172"/>
      <c r="KN26" s="172"/>
      <c r="KO26" s="172"/>
      <c r="KP26" s="172"/>
      <c r="KQ26" s="172"/>
      <c r="KR26" s="172"/>
      <c r="KS26" s="172"/>
      <c r="KT26" s="172"/>
      <c r="KU26" s="172"/>
      <c r="KV26" s="172"/>
      <c r="KW26" s="172"/>
      <c r="KX26" s="172"/>
      <c r="KY26" s="172"/>
      <c r="KZ26" s="172"/>
      <c r="LA26" s="172"/>
      <c r="LB26" s="172"/>
      <c r="LC26" s="172"/>
      <c r="LD26" s="172"/>
      <c r="LE26" s="172"/>
      <c r="LF26" s="172"/>
      <c r="LG26" s="172"/>
      <c r="LH26" s="172"/>
      <c r="LI26" s="172"/>
      <c r="LJ26" s="172"/>
      <c r="LK26" s="172"/>
      <c r="LL26" s="172"/>
      <c r="LM26" s="172"/>
      <c r="LN26" s="172"/>
      <c r="LO26" s="172"/>
      <c r="LP26" s="172"/>
      <c r="LQ26" s="172"/>
      <c r="LR26" s="172"/>
      <c r="LS26" s="172"/>
      <c r="LT26" s="172"/>
      <c r="LU26" s="172"/>
      <c r="LV26" s="172"/>
      <c r="LW26" s="172"/>
      <c r="LX26" s="172"/>
      <c r="LY26" s="172"/>
      <c r="LZ26" s="172"/>
      <c r="MA26" s="172"/>
      <c r="MB26" s="172"/>
      <c r="MC26" s="172"/>
      <c r="MD26" s="172"/>
      <c r="ME26" s="172"/>
      <c r="MF26" s="172"/>
      <c r="MG26" s="172"/>
      <c r="MH26" s="172"/>
      <c r="MI26" s="172"/>
      <c r="MJ26" s="172"/>
      <c r="MK26" s="172"/>
      <c r="ML26" s="172"/>
      <c r="MM26" s="172"/>
      <c r="MN26" s="172"/>
      <c r="MO26" s="172"/>
      <c r="MP26" s="172"/>
      <c r="MQ26" s="172"/>
      <c r="MR26" s="172"/>
      <c r="MS26" s="172"/>
      <c r="MT26" s="172"/>
      <c r="MU26" s="172"/>
      <c r="MV26" s="172"/>
      <c r="MW26" s="172"/>
      <c r="MX26" s="172"/>
      <c r="MY26" s="172"/>
      <c r="MZ26" s="172"/>
      <c r="NA26" s="172"/>
      <c r="NB26" s="172"/>
      <c r="NC26" s="172"/>
      <c r="ND26" s="172"/>
      <c r="NE26" s="172"/>
      <c r="NF26" s="172"/>
      <c r="NG26" s="172"/>
      <c r="NH26" s="172"/>
      <c r="NI26" s="172"/>
      <c r="NJ26" s="172"/>
      <c r="NK26" s="172"/>
      <c r="NL26" s="172"/>
      <c r="NM26" s="172"/>
      <c r="NN26" s="172"/>
      <c r="NO26" s="172"/>
      <c r="NP26" s="172"/>
      <c r="NQ26" s="172"/>
      <c r="NR26" s="172"/>
      <c r="NS26" s="172"/>
      <c r="NT26" s="172"/>
      <c r="NU26" s="172"/>
      <c r="NV26" s="172"/>
      <c r="NW26" s="172"/>
      <c r="NX26" s="172"/>
      <c r="NY26" s="172"/>
      <c r="NZ26" s="172"/>
      <c r="OA26" s="172"/>
      <c r="OB26" s="172"/>
      <c r="OC26" s="172"/>
      <c r="OD26" s="172"/>
      <c r="OE26" s="172"/>
      <c r="OF26" s="172"/>
      <c r="OG26" s="172"/>
      <c r="OH26" s="172"/>
      <c r="OI26" s="172"/>
      <c r="OJ26" s="172"/>
      <c r="OK26" s="172"/>
      <c r="OL26" s="172"/>
      <c r="OM26" s="172"/>
      <c r="ON26" s="172"/>
      <c r="OO26" s="172"/>
      <c r="OP26" s="172"/>
      <c r="OQ26" s="172"/>
      <c r="OR26" s="172"/>
      <c r="OS26" s="172"/>
      <c r="OT26" s="172"/>
      <c r="OU26" s="172"/>
      <c r="OV26" s="172"/>
      <c r="OW26" s="172"/>
    </row>
    <row r="27" spans="1:413" ht="12.75" hidden="1" customHeight="1" x14ac:dyDescent="0.25">
      <c r="A27" s="269"/>
      <c r="B27" s="72"/>
      <c r="C27" s="167">
        <f t="shared" si="68"/>
        <v>0</v>
      </c>
      <c r="D27" s="197">
        <f t="shared" si="69"/>
        <v>0</v>
      </c>
      <c r="E27" s="81">
        <f t="shared" si="70"/>
        <v>0</v>
      </c>
      <c r="F27" s="197">
        <f t="shared" si="23"/>
        <v>0</v>
      </c>
      <c r="G27" s="197">
        <f t="shared" si="24"/>
        <v>0</v>
      </c>
      <c r="H27" s="81">
        <f t="shared" si="71"/>
        <v>0</v>
      </c>
      <c r="I27" s="198">
        <f t="shared" si="72"/>
        <v>0</v>
      </c>
      <c r="J27" s="179" t="e">
        <f t="shared" si="49"/>
        <v>#DIV/0!</v>
      </c>
      <c r="K27" s="179">
        <f>ABS(I27*100/I1)</f>
        <v>0</v>
      </c>
      <c r="L27" s="178">
        <f>K1</f>
        <v>34</v>
      </c>
      <c r="M27" s="198">
        <f t="shared" si="33"/>
        <v>0</v>
      </c>
      <c r="N27" s="178">
        <f t="shared" si="50"/>
        <v>0</v>
      </c>
      <c r="O27" s="178">
        <f t="shared" si="73"/>
        <v>0</v>
      </c>
      <c r="P27" s="178">
        <f t="shared" si="74"/>
        <v>0</v>
      </c>
      <c r="Q27" s="178">
        <f t="shared" si="75"/>
        <v>0</v>
      </c>
      <c r="R27" s="180">
        <f t="shared" si="76"/>
        <v>0</v>
      </c>
      <c r="S27" s="181">
        <f t="shared" si="77"/>
        <v>0</v>
      </c>
      <c r="T27" s="107">
        <f t="shared" si="78"/>
        <v>0</v>
      </c>
      <c r="U27" s="107">
        <f t="shared" si="51"/>
        <v>0</v>
      </c>
      <c r="V27" s="124">
        <f t="shared" si="52"/>
        <v>0</v>
      </c>
      <c r="W27" s="201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203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203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204">
        <f t="shared" si="42"/>
        <v>0</v>
      </c>
      <c r="FN27" s="205">
        <f t="shared" si="43"/>
        <v>0</v>
      </c>
      <c r="FO27" s="66">
        <f t="shared" si="44"/>
        <v>0</v>
      </c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208">
        <f t="shared" si="79"/>
        <v>0</v>
      </c>
      <c r="HM27" s="82"/>
      <c r="HN27" s="82"/>
      <c r="HO27" s="82"/>
      <c r="HP27" s="83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3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124"/>
      <c r="IU27" s="83"/>
      <c r="IV27" s="82"/>
      <c r="IW27" s="82"/>
      <c r="IX27" s="82"/>
      <c r="IY27" s="82"/>
      <c r="IZ27" s="82"/>
      <c r="JA27" s="82"/>
      <c r="JB27" s="82"/>
      <c r="JC27" s="124"/>
      <c r="JD27" s="83"/>
      <c r="JE27" s="82"/>
      <c r="JF27" s="82"/>
      <c r="JG27" s="82"/>
      <c r="JH27" s="124"/>
      <c r="JI27" s="172"/>
      <c r="JJ27" s="172"/>
      <c r="JK27" s="172"/>
      <c r="JL27" s="172"/>
      <c r="JM27" s="172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/>
      <c r="KD27" s="172"/>
      <c r="KE27" s="172"/>
      <c r="KF27" s="172"/>
      <c r="KG27" s="172"/>
      <c r="KH27" s="172"/>
      <c r="KI27" s="172"/>
      <c r="KJ27" s="172"/>
      <c r="KK27" s="172"/>
      <c r="KL27" s="172"/>
      <c r="KM27" s="172"/>
      <c r="KN27" s="172"/>
      <c r="KO27" s="172"/>
      <c r="KP27" s="172"/>
      <c r="KQ27" s="172"/>
      <c r="KR27" s="172"/>
      <c r="KS27" s="172"/>
      <c r="KT27" s="172"/>
      <c r="KU27" s="172"/>
      <c r="KV27" s="172"/>
      <c r="KW27" s="172"/>
      <c r="KX27" s="172"/>
      <c r="KY27" s="172"/>
      <c r="KZ27" s="172"/>
      <c r="LA27" s="172"/>
      <c r="LB27" s="172"/>
      <c r="LC27" s="172"/>
      <c r="LD27" s="172"/>
      <c r="LE27" s="172"/>
      <c r="LF27" s="172"/>
      <c r="LG27" s="172"/>
      <c r="LH27" s="172"/>
      <c r="LI27" s="172"/>
      <c r="LJ27" s="172"/>
      <c r="LK27" s="172"/>
      <c r="LL27" s="172"/>
      <c r="LM27" s="172"/>
      <c r="LN27" s="172"/>
      <c r="LO27" s="172"/>
      <c r="LP27" s="172"/>
      <c r="LQ27" s="172"/>
      <c r="LR27" s="172"/>
      <c r="LS27" s="172"/>
      <c r="LT27" s="172"/>
      <c r="LU27" s="172"/>
      <c r="LV27" s="172"/>
      <c r="LW27" s="172"/>
      <c r="LX27" s="172"/>
      <c r="LY27" s="172"/>
      <c r="LZ27" s="172"/>
      <c r="MA27" s="172"/>
      <c r="MB27" s="172"/>
      <c r="MC27" s="172"/>
      <c r="MD27" s="172"/>
      <c r="ME27" s="172"/>
      <c r="MF27" s="172"/>
      <c r="MG27" s="172"/>
      <c r="MH27" s="172"/>
      <c r="MI27" s="172"/>
      <c r="MJ27" s="172"/>
      <c r="MK27" s="172"/>
      <c r="ML27" s="172"/>
      <c r="MM27" s="172"/>
      <c r="MN27" s="172"/>
      <c r="MO27" s="172"/>
      <c r="MP27" s="172"/>
      <c r="MQ27" s="172"/>
      <c r="MR27" s="172"/>
      <c r="MS27" s="172"/>
      <c r="MT27" s="172"/>
      <c r="MU27" s="172"/>
      <c r="MV27" s="172"/>
      <c r="MW27" s="172"/>
      <c r="MX27" s="172"/>
      <c r="MY27" s="172"/>
      <c r="MZ27" s="172"/>
      <c r="NA27" s="172"/>
      <c r="NB27" s="172"/>
      <c r="NC27" s="172"/>
      <c r="ND27" s="172"/>
      <c r="NE27" s="172"/>
      <c r="NF27" s="172"/>
      <c r="NG27" s="172"/>
      <c r="NH27" s="172"/>
      <c r="NI27" s="172"/>
      <c r="NJ27" s="172"/>
      <c r="NK27" s="172"/>
      <c r="NL27" s="172"/>
      <c r="NM27" s="172"/>
      <c r="NN27" s="172"/>
      <c r="NO27" s="172"/>
      <c r="NP27" s="172"/>
      <c r="NQ27" s="172"/>
      <c r="NR27" s="172"/>
      <c r="NS27" s="172"/>
      <c r="NT27" s="172"/>
      <c r="NU27" s="172"/>
      <c r="NV27" s="172"/>
      <c r="NW27" s="172"/>
      <c r="NX27" s="172"/>
      <c r="NY27" s="172"/>
      <c r="NZ27" s="172"/>
      <c r="OA27" s="172"/>
      <c r="OB27" s="172"/>
      <c r="OC27" s="172"/>
      <c r="OD27" s="172"/>
      <c r="OE27" s="172"/>
      <c r="OF27" s="172"/>
      <c r="OG27" s="172"/>
      <c r="OH27" s="172"/>
      <c r="OI27" s="172"/>
      <c r="OJ27" s="172"/>
      <c r="OK27" s="172"/>
      <c r="OL27" s="172"/>
      <c r="OM27" s="172"/>
      <c r="ON27" s="172"/>
      <c r="OO27" s="172"/>
      <c r="OP27" s="172"/>
      <c r="OQ27" s="172"/>
      <c r="OR27" s="172"/>
      <c r="OS27" s="172"/>
      <c r="OT27" s="172"/>
      <c r="OU27" s="172"/>
      <c r="OV27" s="172"/>
      <c r="OW27" s="172"/>
    </row>
    <row r="28" spans="1:413" ht="12.75" hidden="1" customHeight="1" x14ac:dyDescent="0.25">
      <c r="A28" s="269"/>
      <c r="B28" s="72"/>
      <c r="C28" s="167">
        <f t="shared" si="68"/>
        <v>0</v>
      </c>
      <c r="D28" s="197">
        <f t="shared" si="69"/>
        <v>0</v>
      </c>
      <c r="E28" s="81">
        <f t="shared" si="70"/>
        <v>0</v>
      </c>
      <c r="F28" s="197">
        <f t="shared" si="23"/>
        <v>0</v>
      </c>
      <c r="G28" s="197">
        <f t="shared" si="24"/>
        <v>0</v>
      </c>
      <c r="H28" s="81">
        <f t="shared" si="71"/>
        <v>0</v>
      </c>
      <c r="I28" s="198">
        <f t="shared" si="72"/>
        <v>0</v>
      </c>
      <c r="J28" s="179" t="e">
        <f t="shared" si="49"/>
        <v>#DIV/0!</v>
      </c>
      <c r="K28" s="179">
        <f>ABS(I28*100/I1)</f>
        <v>0</v>
      </c>
      <c r="L28" s="178">
        <f>K1</f>
        <v>34</v>
      </c>
      <c r="M28" s="198">
        <f t="shared" si="33"/>
        <v>0</v>
      </c>
      <c r="N28" s="178">
        <f t="shared" si="50"/>
        <v>0</v>
      </c>
      <c r="O28" s="178">
        <f t="shared" si="73"/>
        <v>0</v>
      </c>
      <c r="P28" s="178">
        <f t="shared" si="74"/>
        <v>0</v>
      </c>
      <c r="Q28" s="178">
        <f t="shared" si="75"/>
        <v>0</v>
      </c>
      <c r="R28" s="180">
        <f t="shared" si="76"/>
        <v>0</v>
      </c>
      <c r="S28" s="181">
        <f t="shared" si="77"/>
        <v>0</v>
      </c>
      <c r="T28" s="107">
        <f t="shared" si="78"/>
        <v>0</v>
      </c>
      <c r="U28" s="107">
        <f t="shared" si="51"/>
        <v>0</v>
      </c>
      <c r="V28" s="124">
        <f t="shared" si="52"/>
        <v>0</v>
      </c>
      <c r="W28" s="201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203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203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204">
        <f t="shared" si="42"/>
        <v>0</v>
      </c>
      <c r="FN28" s="205">
        <f t="shared" si="43"/>
        <v>0</v>
      </c>
      <c r="FO28" s="66">
        <f t="shared" si="44"/>
        <v>0</v>
      </c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208">
        <f t="shared" si="79"/>
        <v>0</v>
      </c>
      <c r="HM28" s="82"/>
      <c r="HN28" s="82"/>
      <c r="HO28" s="82"/>
      <c r="HP28" s="83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3"/>
      <c r="IE28" s="82"/>
      <c r="IF28" s="82"/>
      <c r="IG28" s="82"/>
      <c r="IH28" s="82"/>
      <c r="II28" s="82"/>
      <c r="IJ28" s="82"/>
      <c r="IK28" s="82"/>
      <c r="IL28" s="82"/>
      <c r="IM28" s="82"/>
      <c r="IN28" s="82"/>
      <c r="IO28" s="82"/>
      <c r="IP28" s="82"/>
      <c r="IQ28" s="82"/>
      <c r="IR28" s="82"/>
      <c r="IS28" s="82"/>
      <c r="IT28" s="124"/>
      <c r="IU28" s="83"/>
      <c r="IV28" s="82"/>
      <c r="IW28" s="82"/>
      <c r="IX28" s="82"/>
      <c r="IY28" s="82"/>
      <c r="IZ28" s="82"/>
      <c r="JA28" s="82"/>
      <c r="JB28" s="82"/>
      <c r="JC28" s="124"/>
      <c r="JD28" s="83"/>
      <c r="JE28" s="82"/>
      <c r="JF28" s="82"/>
      <c r="JG28" s="82"/>
      <c r="JH28" s="124"/>
      <c r="JI28" s="172"/>
      <c r="JJ28" s="172"/>
      <c r="JK28" s="172"/>
      <c r="JL28" s="172"/>
      <c r="JM28" s="172"/>
      <c r="JN28" s="172"/>
      <c r="JO28" s="172"/>
      <c r="JP28" s="172"/>
      <c r="JQ28" s="172"/>
      <c r="JR28" s="172"/>
      <c r="JS28" s="172"/>
      <c r="JT28" s="172"/>
      <c r="JU28" s="172"/>
      <c r="JV28" s="172"/>
      <c r="JW28" s="172"/>
      <c r="JX28" s="172"/>
      <c r="JY28" s="172"/>
      <c r="JZ28" s="172"/>
      <c r="KA28" s="172"/>
      <c r="KB28" s="172"/>
      <c r="KC28" s="172"/>
      <c r="KD28" s="172"/>
      <c r="KE28" s="172"/>
      <c r="KF28" s="172"/>
      <c r="KG28" s="172"/>
      <c r="KH28" s="172"/>
      <c r="KI28" s="172"/>
      <c r="KJ28" s="172"/>
      <c r="KK28" s="172"/>
      <c r="KL28" s="172"/>
      <c r="KM28" s="172"/>
      <c r="KN28" s="172"/>
      <c r="KO28" s="172"/>
      <c r="KP28" s="172"/>
      <c r="KQ28" s="172"/>
      <c r="KR28" s="172"/>
      <c r="KS28" s="172"/>
      <c r="KT28" s="172"/>
      <c r="KU28" s="172"/>
      <c r="KV28" s="172"/>
      <c r="KW28" s="172"/>
      <c r="KX28" s="172"/>
      <c r="KY28" s="172"/>
      <c r="KZ28" s="172"/>
      <c r="LA28" s="172"/>
      <c r="LB28" s="172"/>
      <c r="LC28" s="172"/>
      <c r="LD28" s="172"/>
      <c r="LE28" s="172"/>
      <c r="LF28" s="172"/>
      <c r="LG28" s="172"/>
      <c r="LH28" s="172"/>
      <c r="LI28" s="172"/>
      <c r="LJ28" s="172"/>
      <c r="LK28" s="172"/>
      <c r="LL28" s="172"/>
      <c r="LM28" s="172"/>
      <c r="LN28" s="172"/>
      <c r="LO28" s="172"/>
      <c r="LP28" s="172"/>
      <c r="LQ28" s="172"/>
      <c r="LR28" s="172"/>
      <c r="LS28" s="172"/>
      <c r="LT28" s="172"/>
      <c r="LU28" s="172"/>
      <c r="LV28" s="172"/>
      <c r="LW28" s="172"/>
      <c r="LX28" s="172"/>
      <c r="LY28" s="172"/>
      <c r="LZ28" s="172"/>
      <c r="MA28" s="172"/>
      <c r="MB28" s="172"/>
      <c r="MC28" s="172"/>
      <c r="MD28" s="172"/>
      <c r="ME28" s="172"/>
      <c r="MF28" s="172"/>
      <c r="MG28" s="172"/>
      <c r="MH28" s="172"/>
      <c r="MI28" s="172"/>
      <c r="MJ28" s="172"/>
      <c r="MK28" s="172"/>
      <c r="ML28" s="172"/>
      <c r="MM28" s="172"/>
      <c r="MN28" s="172"/>
      <c r="MO28" s="172"/>
      <c r="MP28" s="172"/>
      <c r="MQ28" s="172"/>
      <c r="MR28" s="172"/>
      <c r="MS28" s="172"/>
      <c r="MT28" s="172"/>
      <c r="MU28" s="172"/>
      <c r="MV28" s="172"/>
      <c r="MW28" s="172"/>
      <c r="MX28" s="172"/>
      <c r="MY28" s="172"/>
      <c r="MZ28" s="172"/>
      <c r="NA28" s="172"/>
      <c r="NB28" s="172"/>
      <c r="NC28" s="172"/>
      <c r="ND28" s="172"/>
      <c r="NE28" s="172"/>
      <c r="NF28" s="172"/>
      <c r="NG28" s="172"/>
      <c r="NH28" s="172"/>
      <c r="NI28" s="172"/>
      <c r="NJ28" s="172"/>
      <c r="NK28" s="172"/>
      <c r="NL28" s="172"/>
      <c r="NM28" s="172"/>
      <c r="NN28" s="172"/>
      <c r="NO28" s="172"/>
      <c r="NP28" s="172"/>
      <c r="NQ28" s="172"/>
      <c r="NR28" s="172"/>
      <c r="NS28" s="172"/>
      <c r="NT28" s="172"/>
      <c r="NU28" s="172"/>
      <c r="NV28" s="172"/>
      <c r="NW28" s="172"/>
      <c r="NX28" s="172"/>
      <c r="NY28" s="172"/>
      <c r="NZ28" s="172"/>
      <c r="OA28" s="172"/>
      <c r="OB28" s="172"/>
      <c r="OC28" s="172"/>
      <c r="OD28" s="172"/>
      <c r="OE28" s="172"/>
      <c r="OF28" s="172"/>
      <c r="OG28" s="172"/>
      <c r="OH28" s="172"/>
      <c r="OI28" s="172"/>
      <c r="OJ28" s="172"/>
      <c r="OK28" s="172"/>
      <c r="OL28" s="172"/>
      <c r="OM28" s="172"/>
      <c r="ON28" s="172"/>
      <c r="OO28" s="172"/>
      <c r="OP28" s="172"/>
      <c r="OQ28" s="172"/>
      <c r="OR28" s="172"/>
      <c r="OS28" s="172"/>
      <c r="OT28" s="172"/>
      <c r="OU28" s="172"/>
      <c r="OV28" s="172"/>
      <c r="OW28" s="172"/>
    </row>
    <row r="29" spans="1:413" s="59" customFormat="1" ht="12.75" hidden="1" customHeight="1" x14ac:dyDescent="0.25">
      <c r="A29" s="269"/>
      <c r="B29" s="72"/>
      <c r="C29" s="167">
        <f t="shared" si="68"/>
        <v>0</v>
      </c>
      <c r="D29" s="197">
        <f t="shared" si="69"/>
        <v>0</v>
      </c>
      <c r="E29" s="81">
        <f t="shared" si="70"/>
        <v>0</v>
      </c>
      <c r="F29" s="197">
        <f t="shared" si="23"/>
        <v>0</v>
      </c>
      <c r="G29" s="197">
        <f t="shared" si="24"/>
        <v>0</v>
      </c>
      <c r="H29" s="81">
        <f t="shared" si="71"/>
        <v>0</v>
      </c>
      <c r="I29" s="198">
        <f t="shared" si="72"/>
        <v>0</v>
      </c>
      <c r="J29" s="179" t="e">
        <f t="shared" si="25"/>
        <v>#DIV/0!</v>
      </c>
      <c r="K29" s="179">
        <f>ABS(I29*100/I1)</f>
        <v>0</v>
      </c>
      <c r="L29" s="178">
        <f>K1</f>
        <v>34</v>
      </c>
      <c r="M29" s="198">
        <f t="shared" si="33"/>
        <v>0</v>
      </c>
      <c r="N29" s="178">
        <f t="shared" si="34"/>
        <v>0</v>
      </c>
      <c r="O29" s="178">
        <f t="shared" si="73"/>
        <v>0</v>
      </c>
      <c r="P29" s="178">
        <f t="shared" si="74"/>
        <v>0</v>
      </c>
      <c r="Q29" s="178">
        <f t="shared" si="75"/>
        <v>0</v>
      </c>
      <c r="R29" s="180">
        <f t="shared" si="76"/>
        <v>0</v>
      </c>
      <c r="S29" s="181">
        <f t="shared" si="77"/>
        <v>0</v>
      </c>
      <c r="T29" s="107">
        <f t="shared" si="78"/>
        <v>0</v>
      </c>
      <c r="U29" s="107">
        <f t="shared" si="45"/>
        <v>0</v>
      </c>
      <c r="V29" s="124">
        <f t="shared" si="27"/>
        <v>0</v>
      </c>
      <c r="W29" s="201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203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203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204">
        <f t="shared" si="42"/>
        <v>0</v>
      </c>
      <c r="FN29" s="205">
        <f t="shared" si="43"/>
        <v>0</v>
      </c>
      <c r="FO29" s="66">
        <f t="shared" si="44"/>
        <v>0</v>
      </c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2"/>
      <c r="GA29" s="82"/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2"/>
      <c r="GO29" s="82"/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2"/>
      <c r="HJ29" s="82"/>
      <c r="HK29" s="82"/>
      <c r="HL29" s="208">
        <f t="shared" si="79"/>
        <v>0</v>
      </c>
      <c r="HM29" s="82"/>
      <c r="HN29" s="82"/>
      <c r="HO29" s="82"/>
      <c r="HP29" s="83"/>
      <c r="HQ29" s="82"/>
      <c r="HR29" s="82"/>
      <c r="HS29" s="82"/>
      <c r="HT29" s="82"/>
      <c r="HU29" s="82"/>
      <c r="HV29" s="82"/>
      <c r="HW29" s="82"/>
      <c r="HX29" s="82"/>
      <c r="HY29" s="82"/>
      <c r="HZ29" s="82"/>
      <c r="IA29" s="82"/>
      <c r="IB29" s="82"/>
      <c r="IC29" s="82"/>
      <c r="ID29" s="83"/>
      <c r="IE29" s="82"/>
      <c r="IF29" s="82"/>
      <c r="IG29" s="82"/>
      <c r="IH29" s="82"/>
      <c r="II29" s="82"/>
      <c r="IJ29" s="82"/>
      <c r="IK29" s="82"/>
      <c r="IL29" s="82"/>
      <c r="IM29" s="82"/>
      <c r="IN29" s="82"/>
      <c r="IO29" s="82"/>
      <c r="IP29" s="82"/>
      <c r="IQ29" s="82"/>
      <c r="IR29" s="82"/>
      <c r="IS29" s="82"/>
      <c r="IT29" s="124"/>
      <c r="IU29" s="83"/>
      <c r="IV29" s="82"/>
      <c r="IW29" s="82"/>
      <c r="IX29" s="82"/>
      <c r="IY29" s="82"/>
      <c r="IZ29" s="82"/>
      <c r="JA29" s="82"/>
      <c r="JB29" s="82"/>
      <c r="JC29" s="124"/>
      <c r="JD29" s="83"/>
      <c r="JE29" s="82"/>
      <c r="JF29" s="82"/>
      <c r="JG29" s="82"/>
      <c r="JH29" s="124"/>
      <c r="JI29" s="172"/>
      <c r="JJ29" s="172"/>
      <c r="JK29" s="172"/>
      <c r="JL29" s="172"/>
      <c r="JM29" s="172"/>
      <c r="JN29" s="172"/>
      <c r="JO29" s="172"/>
      <c r="JP29" s="172"/>
      <c r="JQ29" s="172"/>
      <c r="JR29" s="172"/>
      <c r="JS29" s="172"/>
      <c r="JT29" s="172"/>
      <c r="JU29" s="172"/>
      <c r="JV29" s="172"/>
      <c r="JW29" s="172"/>
      <c r="JX29" s="172"/>
      <c r="JY29" s="172"/>
      <c r="JZ29" s="172"/>
      <c r="KA29" s="172"/>
      <c r="KB29" s="172"/>
      <c r="KC29" s="172"/>
      <c r="KD29" s="172"/>
      <c r="KE29" s="172"/>
      <c r="KF29" s="172"/>
      <c r="KG29" s="172"/>
      <c r="KH29" s="172"/>
      <c r="KI29" s="172"/>
      <c r="KJ29" s="172"/>
      <c r="KK29" s="172"/>
      <c r="KL29" s="172"/>
      <c r="KM29" s="172"/>
      <c r="KN29" s="172"/>
      <c r="KO29" s="172"/>
      <c r="KP29" s="172"/>
      <c r="KQ29" s="172"/>
      <c r="KR29" s="172"/>
      <c r="KS29" s="172"/>
      <c r="KT29" s="172"/>
      <c r="KU29" s="172"/>
      <c r="KV29" s="172"/>
      <c r="KW29" s="172"/>
      <c r="KX29" s="172"/>
      <c r="KY29" s="172"/>
      <c r="KZ29" s="172"/>
      <c r="LA29" s="172"/>
      <c r="LB29" s="172"/>
      <c r="LC29" s="172"/>
      <c r="LD29" s="172"/>
      <c r="LE29" s="172"/>
      <c r="LF29" s="172"/>
      <c r="LG29" s="172"/>
      <c r="LH29" s="172"/>
      <c r="LI29" s="172"/>
      <c r="LJ29" s="172"/>
      <c r="LK29" s="172"/>
      <c r="LL29" s="172"/>
      <c r="LM29" s="172"/>
      <c r="LN29" s="172"/>
      <c r="LO29" s="172"/>
      <c r="LP29" s="172"/>
      <c r="LQ29" s="172"/>
      <c r="LR29" s="172"/>
      <c r="LS29" s="172"/>
      <c r="LT29" s="172"/>
      <c r="LU29" s="172"/>
      <c r="LV29" s="172"/>
      <c r="LW29" s="172"/>
      <c r="LX29" s="172"/>
      <c r="LY29" s="172"/>
      <c r="LZ29" s="172"/>
      <c r="MA29" s="172"/>
      <c r="MB29" s="172"/>
      <c r="MC29" s="172"/>
      <c r="MD29" s="172"/>
      <c r="ME29" s="172"/>
      <c r="MF29" s="172"/>
      <c r="MG29" s="172"/>
      <c r="MH29" s="172"/>
      <c r="MI29" s="172"/>
      <c r="MJ29" s="172"/>
      <c r="MK29" s="172"/>
      <c r="ML29" s="172"/>
      <c r="MM29" s="172"/>
      <c r="MN29" s="172"/>
      <c r="MO29" s="172"/>
      <c r="MP29" s="172"/>
      <c r="MQ29" s="172"/>
      <c r="MR29" s="172"/>
      <c r="MS29" s="172"/>
      <c r="MT29" s="172"/>
      <c r="MU29" s="172"/>
      <c r="MV29" s="172"/>
      <c r="MW29" s="172"/>
      <c r="MX29" s="172"/>
      <c r="MY29" s="172"/>
      <c r="MZ29" s="172"/>
      <c r="NA29" s="172"/>
      <c r="NB29" s="172"/>
      <c r="NC29" s="172"/>
      <c r="ND29" s="172"/>
      <c r="NE29" s="172"/>
      <c r="NF29" s="172"/>
      <c r="NG29" s="172"/>
      <c r="NH29" s="172"/>
      <c r="NI29" s="172"/>
      <c r="NJ29" s="172"/>
      <c r="NK29" s="172"/>
      <c r="NL29" s="172"/>
      <c r="NM29" s="172"/>
      <c r="NN29" s="172"/>
      <c r="NO29" s="172"/>
      <c r="NP29" s="172"/>
      <c r="NQ29" s="172"/>
      <c r="NR29" s="172"/>
      <c r="NS29" s="172"/>
      <c r="NT29" s="172"/>
      <c r="NU29" s="172"/>
      <c r="NV29" s="172"/>
      <c r="NW29" s="172"/>
      <c r="NX29" s="172"/>
      <c r="NY29" s="172"/>
      <c r="NZ29" s="172"/>
      <c r="OA29" s="172"/>
      <c r="OB29" s="172"/>
      <c r="OC29" s="172"/>
      <c r="OD29" s="172"/>
      <c r="OE29" s="172"/>
      <c r="OF29" s="172"/>
      <c r="OG29" s="172"/>
      <c r="OH29" s="172"/>
      <c r="OI29" s="172"/>
      <c r="OJ29" s="172"/>
      <c r="OK29" s="172"/>
      <c r="OL29" s="172"/>
      <c r="OM29" s="172"/>
      <c r="ON29" s="172"/>
      <c r="OO29" s="172"/>
      <c r="OP29" s="172"/>
      <c r="OQ29" s="172"/>
      <c r="OR29" s="172"/>
      <c r="OS29" s="172"/>
      <c r="OT29" s="172"/>
      <c r="OU29" s="172"/>
      <c r="OV29" s="172"/>
      <c r="OW29" s="172"/>
    </row>
    <row r="30" spans="1:413" s="69" customFormat="1" ht="12.75" hidden="1" customHeight="1" x14ac:dyDescent="0.25">
      <c r="A30" s="270"/>
      <c r="B30" s="72"/>
      <c r="C30" s="167">
        <f t="shared" si="68"/>
        <v>0</v>
      </c>
      <c r="D30" s="197">
        <f t="shared" si="69"/>
        <v>0</v>
      </c>
      <c r="E30" s="81">
        <f t="shared" si="70"/>
        <v>0</v>
      </c>
      <c r="F30" s="197">
        <f t="shared" si="23"/>
        <v>0</v>
      </c>
      <c r="G30" s="197">
        <f t="shared" si="24"/>
        <v>0</v>
      </c>
      <c r="H30" s="81">
        <f t="shared" si="71"/>
        <v>0</v>
      </c>
      <c r="I30" s="198">
        <f t="shared" si="72"/>
        <v>0</v>
      </c>
      <c r="J30" s="179" t="e">
        <f t="shared" si="25"/>
        <v>#DIV/0!</v>
      </c>
      <c r="K30" s="179">
        <f>ABS(I30*100/I1)</f>
        <v>0</v>
      </c>
      <c r="L30" s="178">
        <f>K1</f>
        <v>34</v>
      </c>
      <c r="M30" s="198">
        <f t="shared" si="33"/>
        <v>0</v>
      </c>
      <c r="N30" s="178">
        <f t="shared" si="34"/>
        <v>0</v>
      </c>
      <c r="O30" s="178">
        <f t="shared" si="73"/>
        <v>0</v>
      </c>
      <c r="P30" s="178">
        <f t="shared" si="74"/>
        <v>0</v>
      </c>
      <c r="Q30" s="178">
        <f t="shared" si="75"/>
        <v>0</v>
      </c>
      <c r="R30" s="180">
        <f t="shared" si="76"/>
        <v>0</v>
      </c>
      <c r="S30" s="181">
        <f t="shared" si="77"/>
        <v>0</v>
      </c>
      <c r="T30" s="107">
        <f t="shared" si="78"/>
        <v>0</v>
      </c>
      <c r="U30" s="107">
        <f t="shared" si="45"/>
        <v>0</v>
      </c>
      <c r="V30" s="124">
        <f t="shared" si="27"/>
        <v>0</v>
      </c>
      <c r="W30" s="201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203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203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204">
        <f t="shared" si="42"/>
        <v>0</v>
      </c>
      <c r="FN30" s="205">
        <f t="shared" si="43"/>
        <v>0</v>
      </c>
      <c r="FO30" s="66">
        <f t="shared" si="44"/>
        <v>0</v>
      </c>
      <c r="FP30" s="82"/>
      <c r="FQ30" s="82"/>
      <c r="FR30" s="82"/>
      <c r="FS30" s="82"/>
      <c r="FT30" s="82"/>
      <c r="FU30" s="82"/>
      <c r="FV30" s="82"/>
      <c r="FW30" s="82"/>
      <c r="FX30" s="82"/>
      <c r="FY30" s="82"/>
      <c r="FZ30" s="82"/>
      <c r="GA30" s="82"/>
      <c r="GB30" s="82"/>
      <c r="GC30" s="82"/>
      <c r="GD30" s="82"/>
      <c r="GE30" s="82"/>
      <c r="GF30" s="82"/>
      <c r="GG30" s="82"/>
      <c r="GH30" s="82"/>
      <c r="GI30" s="82"/>
      <c r="GJ30" s="82"/>
      <c r="GK30" s="82"/>
      <c r="GL30" s="82"/>
      <c r="GM30" s="82"/>
      <c r="GN30" s="82"/>
      <c r="GO30" s="82"/>
      <c r="GP30" s="82"/>
      <c r="GQ30" s="82"/>
      <c r="GR30" s="82"/>
      <c r="GS30" s="82"/>
      <c r="GT30" s="82"/>
      <c r="GU30" s="82"/>
      <c r="GV30" s="82"/>
      <c r="GW30" s="82"/>
      <c r="GX30" s="82"/>
      <c r="GY30" s="82"/>
      <c r="GZ30" s="82"/>
      <c r="HA30" s="82"/>
      <c r="HB30" s="82"/>
      <c r="HC30" s="82"/>
      <c r="HD30" s="82"/>
      <c r="HE30" s="82"/>
      <c r="HF30" s="82"/>
      <c r="HG30" s="82"/>
      <c r="HH30" s="82"/>
      <c r="HI30" s="82"/>
      <c r="HJ30" s="82"/>
      <c r="HK30" s="82"/>
      <c r="HL30" s="208">
        <f t="shared" si="79"/>
        <v>0</v>
      </c>
      <c r="HM30" s="82"/>
      <c r="HN30" s="82"/>
      <c r="HO30" s="82"/>
      <c r="HP30" s="83"/>
      <c r="HQ30" s="82"/>
      <c r="HR30" s="82"/>
      <c r="HS30" s="82"/>
      <c r="HT30" s="82"/>
      <c r="HU30" s="82"/>
      <c r="HV30" s="82"/>
      <c r="HW30" s="82"/>
      <c r="HX30" s="82"/>
      <c r="HY30" s="82"/>
      <c r="HZ30" s="82"/>
      <c r="IA30" s="82"/>
      <c r="IB30" s="82"/>
      <c r="IC30" s="82"/>
      <c r="ID30" s="83"/>
      <c r="IE30" s="82"/>
      <c r="IF30" s="82"/>
      <c r="IG30" s="82"/>
      <c r="IH30" s="82"/>
      <c r="II30" s="82"/>
      <c r="IJ30" s="82"/>
      <c r="IK30" s="82"/>
      <c r="IL30" s="82"/>
      <c r="IM30" s="82"/>
      <c r="IN30" s="82"/>
      <c r="IO30" s="82"/>
      <c r="IP30" s="82"/>
      <c r="IQ30" s="82"/>
      <c r="IR30" s="82"/>
      <c r="IS30" s="82"/>
      <c r="IT30" s="124"/>
      <c r="IU30" s="83"/>
      <c r="IV30" s="82"/>
      <c r="IW30" s="82"/>
      <c r="IX30" s="82"/>
      <c r="IY30" s="82"/>
      <c r="IZ30" s="82"/>
      <c r="JA30" s="82"/>
      <c r="JB30" s="82"/>
      <c r="JC30" s="124"/>
      <c r="JD30" s="83"/>
      <c r="JE30" s="82"/>
      <c r="JF30" s="82"/>
      <c r="JG30" s="82"/>
      <c r="JH30" s="124"/>
      <c r="JI30" s="172"/>
      <c r="JJ30" s="172"/>
      <c r="JK30" s="172"/>
      <c r="JL30" s="172"/>
      <c r="JM30" s="172"/>
      <c r="JN30" s="172"/>
      <c r="JO30" s="172"/>
      <c r="JP30" s="172"/>
      <c r="JQ30" s="172"/>
      <c r="JR30" s="172"/>
      <c r="JS30" s="172"/>
      <c r="JT30" s="172"/>
      <c r="JU30" s="172"/>
      <c r="JV30" s="172"/>
      <c r="JW30" s="172"/>
      <c r="JX30" s="172"/>
      <c r="JY30" s="172"/>
      <c r="JZ30" s="172"/>
      <c r="KA30" s="172"/>
      <c r="KB30" s="172"/>
      <c r="KC30" s="172"/>
      <c r="KD30" s="172"/>
      <c r="KE30" s="172"/>
      <c r="KF30" s="172"/>
      <c r="KG30" s="172"/>
      <c r="KH30" s="172"/>
      <c r="KI30" s="172"/>
      <c r="KJ30" s="172"/>
      <c r="KK30" s="172"/>
      <c r="KL30" s="172"/>
      <c r="KM30" s="172"/>
      <c r="KN30" s="172"/>
      <c r="KO30" s="172"/>
      <c r="KP30" s="172"/>
      <c r="KQ30" s="172"/>
      <c r="KR30" s="172"/>
      <c r="KS30" s="172"/>
      <c r="KT30" s="172"/>
      <c r="KU30" s="172"/>
      <c r="KV30" s="172"/>
      <c r="KW30" s="172"/>
      <c r="KX30" s="172"/>
      <c r="KY30" s="172"/>
      <c r="KZ30" s="172"/>
      <c r="LA30" s="172"/>
      <c r="LB30" s="172"/>
      <c r="LC30" s="172"/>
      <c r="LD30" s="172"/>
      <c r="LE30" s="172"/>
      <c r="LF30" s="172"/>
      <c r="LG30" s="172"/>
      <c r="LH30" s="172"/>
      <c r="LI30" s="172"/>
      <c r="LJ30" s="172"/>
      <c r="LK30" s="172"/>
      <c r="LL30" s="172"/>
      <c r="LM30" s="172"/>
      <c r="LN30" s="172"/>
      <c r="LO30" s="172"/>
      <c r="LP30" s="172"/>
      <c r="LQ30" s="172"/>
      <c r="LR30" s="172"/>
      <c r="LS30" s="172"/>
      <c r="LT30" s="172"/>
      <c r="LU30" s="172"/>
      <c r="LV30" s="172"/>
      <c r="LW30" s="172"/>
      <c r="LX30" s="172"/>
      <c r="LY30" s="172"/>
      <c r="LZ30" s="172"/>
      <c r="MA30" s="172"/>
      <c r="MB30" s="172"/>
      <c r="MC30" s="172"/>
      <c r="MD30" s="172"/>
      <c r="ME30" s="172"/>
      <c r="MF30" s="172"/>
      <c r="MG30" s="172"/>
      <c r="MH30" s="172"/>
      <c r="MI30" s="172"/>
      <c r="MJ30" s="172"/>
      <c r="MK30" s="172"/>
      <c r="ML30" s="172"/>
      <c r="MM30" s="172"/>
      <c r="MN30" s="172"/>
      <c r="MO30" s="172"/>
      <c r="MP30" s="172"/>
      <c r="MQ30" s="172"/>
      <c r="MR30" s="172"/>
      <c r="MS30" s="172"/>
      <c r="MT30" s="172"/>
      <c r="MU30" s="172"/>
      <c r="MV30" s="172"/>
      <c r="MW30" s="172"/>
      <c r="MX30" s="172"/>
      <c r="MY30" s="172"/>
      <c r="MZ30" s="172"/>
      <c r="NA30" s="172"/>
      <c r="NB30" s="172"/>
      <c r="NC30" s="172"/>
      <c r="ND30" s="172"/>
      <c r="NE30" s="172"/>
      <c r="NF30" s="172"/>
      <c r="NG30" s="172"/>
      <c r="NH30" s="172"/>
      <c r="NI30" s="172"/>
      <c r="NJ30" s="172"/>
      <c r="NK30" s="172"/>
      <c r="NL30" s="172"/>
      <c r="NM30" s="172"/>
      <c r="NN30" s="172"/>
      <c r="NO30" s="172"/>
      <c r="NP30" s="172"/>
      <c r="NQ30" s="172"/>
      <c r="NR30" s="172"/>
      <c r="NS30" s="172"/>
      <c r="NT30" s="172"/>
      <c r="NU30" s="172"/>
      <c r="NV30" s="172"/>
      <c r="NW30" s="172"/>
      <c r="NX30" s="172"/>
      <c r="NY30" s="172"/>
      <c r="NZ30" s="172"/>
      <c r="OA30" s="172"/>
      <c r="OB30" s="172"/>
      <c r="OC30" s="172"/>
      <c r="OD30" s="172"/>
      <c r="OE30" s="172"/>
      <c r="OF30" s="172"/>
      <c r="OG30" s="172"/>
      <c r="OH30" s="172"/>
      <c r="OI30" s="172"/>
      <c r="OJ30" s="172"/>
      <c r="OK30" s="172"/>
      <c r="OL30" s="172"/>
      <c r="OM30" s="172"/>
      <c r="ON30" s="172"/>
      <c r="OO30" s="172"/>
      <c r="OP30" s="172"/>
      <c r="OQ30" s="172"/>
      <c r="OR30" s="172"/>
      <c r="OS30" s="172"/>
      <c r="OT30" s="172"/>
      <c r="OU30" s="172"/>
      <c r="OV30" s="172"/>
      <c r="OW30" s="172"/>
    </row>
    <row r="31" spans="1:413" s="69" customFormat="1" ht="12.75" hidden="1" customHeight="1" x14ac:dyDescent="0.25">
      <c r="A31" s="270"/>
      <c r="B31" s="72"/>
      <c r="C31" s="167">
        <f t="shared" si="68"/>
        <v>0</v>
      </c>
      <c r="D31" s="197">
        <f t="shared" si="69"/>
        <v>0</v>
      </c>
      <c r="E31" s="81">
        <f t="shared" si="70"/>
        <v>0</v>
      </c>
      <c r="F31" s="197">
        <f t="shared" si="23"/>
        <v>0</v>
      </c>
      <c r="G31" s="197">
        <f t="shared" si="24"/>
        <v>0</v>
      </c>
      <c r="H31" s="81">
        <f t="shared" si="71"/>
        <v>0</v>
      </c>
      <c r="I31" s="198">
        <f t="shared" si="72"/>
        <v>0</v>
      </c>
      <c r="J31" s="179" t="e">
        <f>ABS(I31/C31)</f>
        <v>#DIV/0!</v>
      </c>
      <c r="K31" s="179">
        <f>ABS(I31*100/I1)</f>
        <v>0</v>
      </c>
      <c r="L31" s="178">
        <f>K1</f>
        <v>34</v>
      </c>
      <c r="M31" s="198">
        <f t="shared" si="33"/>
        <v>0</v>
      </c>
      <c r="N31" s="178">
        <f>SUM(O31:Q31)</f>
        <v>0</v>
      </c>
      <c r="O31" s="178">
        <f t="shared" si="73"/>
        <v>0</v>
      </c>
      <c r="P31" s="178">
        <f t="shared" si="74"/>
        <v>0</v>
      </c>
      <c r="Q31" s="178">
        <f t="shared" si="75"/>
        <v>0</v>
      </c>
      <c r="R31" s="180">
        <f t="shared" si="76"/>
        <v>0</v>
      </c>
      <c r="S31" s="181">
        <f t="shared" si="77"/>
        <v>0</v>
      </c>
      <c r="T31" s="107">
        <f t="shared" si="78"/>
        <v>0</v>
      </c>
      <c r="U31" s="107">
        <f t="shared" si="45"/>
        <v>0</v>
      </c>
      <c r="V31" s="124">
        <f t="shared" si="27"/>
        <v>0</v>
      </c>
      <c r="W31" s="201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203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203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204">
        <f t="shared" si="42"/>
        <v>0</v>
      </c>
      <c r="FN31" s="205">
        <f t="shared" si="43"/>
        <v>0</v>
      </c>
      <c r="FO31" s="66">
        <f t="shared" si="44"/>
        <v>0</v>
      </c>
      <c r="FP31" s="82"/>
      <c r="FQ31" s="82"/>
      <c r="FR31" s="82"/>
      <c r="FS31" s="82"/>
      <c r="FT31" s="82"/>
      <c r="FU31" s="82"/>
      <c r="FV31" s="82"/>
      <c r="FW31" s="82"/>
      <c r="FX31" s="82"/>
      <c r="FY31" s="82"/>
      <c r="FZ31" s="82"/>
      <c r="GA31" s="82"/>
      <c r="GB31" s="82"/>
      <c r="GC31" s="82"/>
      <c r="GD31" s="82"/>
      <c r="GE31" s="82"/>
      <c r="GF31" s="82"/>
      <c r="GG31" s="82"/>
      <c r="GH31" s="82"/>
      <c r="GI31" s="82"/>
      <c r="GJ31" s="82"/>
      <c r="GK31" s="82"/>
      <c r="GL31" s="82"/>
      <c r="GM31" s="82"/>
      <c r="GN31" s="82"/>
      <c r="GO31" s="82"/>
      <c r="GP31" s="82"/>
      <c r="GQ31" s="82"/>
      <c r="GR31" s="82"/>
      <c r="GS31" s="82"/>
      <c r="GT31" s="82"/>
      <c r="GU31" s="82"/>
      <c r="GV31" s="82"/>
      <c r="GW31" s="82"/>
      <c r="GX31" s="82"/>
      <c r="GY31" s="82"/>
      <c r="GZ31" s="82"/>
      <c r="HA31" s="82"/>
      <c r="HB31" s="82"/>
      <c r="HC31" s="82"/>
      <c r="HD31" s="82"/>
      <c r="HE31" s="82"/>
      <c r="HF31" s="82"/>
      <c r="HG31" s="82"/>
      <c r="HH31" s="82"/>
      <c r="HI31" s="82"/>
      <c r="HJ31" s="82"/>
      <c r="HK31" s="82"/>
      <c r="HL31" s="208">
        <f t="shared" si="79"/>
        <v>0</v>
      </c>
      <c r="HM31" s="82"/>
      <c r="HN31" s="82"/>
      <c r="HO31" s="82"/>
      <c r="HP31" s="83"/>
      <c r="HQ31" s="82"/>
      <c r="HR31" s="82"/>
      <c r="HS31" s="82"/>
      <c r="HT31" s="82"/>
      <c r="HU31" s="82"/>
      <c r="HV31" s="82"/>
      <c r="HW31" s="82"/>
      <c r="HX31" s="82"/>
      <c r="HY31" s="82"/>
      <c r="HZ31" s="82"/>
      <c r="IA31" s="82"/>
      <c r="IB31" s="82"/>
      <c r="IC31" s="82"/>
      <c r="ID31" s="83"/>
      <c r="IE31" s="82"/>
      <c r="IF31" s="82"/>
      <c r="IG31" s="82"/>
      <c r="IH31" s="82"/>
      <c r="II31" s="82"/>
      <c r="IJ31" s="82"/>
      <c r="IK31" s="82"/>
      <c r="IL31" s="82"/>
      <c r="IM31" s="82"/>
      <c r="IN31" s="82"/>
      <c r="IO31" s="82"/>
      <c r="IP31" s="82"/>
      <c r="IQ31" s="82"/>
      <c r="IR31" s="82"/>
      <c r="IS31" s="82"/>
      <c r="IT31" s="124"/>
      <c r="IU31" s="83"/>
      <c r="IV31" s="82"/>
      <c r="IW31" s="82"/>
      <c r="IX31" s="82"/>
      <c r="IY31" s="82"/>
      <c r="IZ31" s="82"/>
      <c r="JA31" s="82"/>
      <c r="JB31" s="82"/>
      <c r="JC31" s="124"/>
      <c r="JD31" s="83"/>
      <c r="JE31" s="82"/>
      <c r="JF31" s="82"/>
      <c r="JG31" s="82"/>
      <c r="JH31" s="124"/>
      <c r="JI31" s="172"/>
      <c r="JJ31" s="172"/>
      <c r="JK31" s="172"/>
      <c r="JL31" s="172"/>
      <c r="JM31" s="172"/>
      <c r="JN31" s="172"/>
      <c r="JO31" s="172"/>
      <c r="JP31" s="172"/>
      <c r="JQ31" s="172"/>
      <c r="JR31" s="172"/>
      <c r="JS31" s="172"/>
      <c r="JT31" s="172"/>
      <c r="JU31" s="172"/>
      <c r="JV31" s="172"/>
      <c r="JW31" s="172"/>
      <c r="JX31" s="172"/>
      <c r="JY31" s="172"/>
      <c r="JZ31" s="172"/>
      <c r="KA31" s="172"/>
      <c r="KB31" s="172"/>
      <c r="KC31" s="172"/>
      <c r="KD31" s="172"/>
      <c r="KE31" s="172"/>
      <c r="KF31" s="172"/>
      <c r="KG31" s="172"/>
      <c r="KH31" s="172"/>
      <c r="KI31" s="172"/>
      <c r="KJ31" s="172"/>
      <c r="KK31" s="172"/>
      <c r="KL31" s="172"/>
      <c r="KM31" s="172"/>
      <c r="KN31" s="172"/>
      <c r="KO31" s="172"/>
      <c r="KP31" s="172"/>
      <c r="KQ31" s="172"/>
      <c r="KR31" s="172"/>
      <c r="KS31" s="172"/>
      <c r="KT31" s="172"/>
      <c r="KU31" s="172"/>
      <c r="KV31" s="172"/>
      <c r="KW31" s="172"/>
      <c r="KX31" s="172"/>
      <c r="KY31" s="172"/>
      <c r="KZ31" s="172"/>
      <c r="LA31" s="172"/>
      <c r="LB31" s="172"/>
      <c r="LC31" s="172"/>
      <c r="LD31" s="172"/>
      <c r="LE31" s="172"/>
      <c r="LF31" s="172"/>
      <c r="LG31" s="172"/>
      <c r="LH31" s="172"/>
      <c r="LI31" s="172"/>
      <c r="LJ31" s="172"/>
      <c r="LK31" s="172"/>
      <c r="LL31" s="172"/>
      <c r="LM31" s="172"/>
      <c r="LN31" s="172"/>
      <c r="LO31" s="172"/>
      <c r="LP31" s="172"/>
      <c r="LQ31" s="172"/>
      <c r="LR31" s="172"/>
      <c r="LS31" s="172"/>
      <c r="LT31" s="172"/>
      <c r="LU31" s="172"/>
      <c r="LV31" s="172"/>
      <c r="LW31" s="172"/>
      <c r="LX31" s="172"/>
      <c r="LY31" s="172"/>
      <c r="LZ31" s="172"/>
      <c r="MA31" s="172"/>
      <c r="MB31" s="172"/>
      <c r="MC31" s="172"/>
      <c r="MD31" s="172"/>
      <c r="ME31" s="172"/>
      <c r="MF31" s="172"/>
      <c r="MG31" s="172"/>
      <c r="MH31" s="172"/>
      <c r="MI31" s="172"/>
      <c r="MJ31" s="172"/>
      <c r="MK31" s="172"/>
      <c r="ML31" s="172"/>
      <c r="MM31" s="172"/>
      <c r="MN31" s="172"/>
      <c r="MO31" s="172"/>
      <c r="MP31" s="172"/>
      <c r="MQ31" s="172"/>
      <c r="MR31" s="172"/>
      <c r="MS31" s="172"/>
      <c r="MT31" s="172"/>
      <c r="MU31" s="172"/>
      <c r="MV31" s="172"/>
      <c r="MW31" s="172"/>
      <c r="MX31" s="172"/>
      <c r="MY31" s="172"/>
      <c r="MZ31" s="172"/>
      <c r="NA31" s="172"/>
      <c r="NB31" s="172"/>
      <c r="NC31" s="172"/>
      <c r="ND31" s="172"/>
      <c r="NE31" s="172"/>
      <c r="NF31" s="172"/>
      <c r="NG31" s="172"/>
      <c r="NH31" s="172"/>
      <c r="NI31" s="172"/>
      <c r="NJ31" s="172"/>
      <c r="NK31" s="172"/>
      <c r="NL31" s="172"/>
      <c r="NM31" s="172"/>
      <c r="NN31" s="172"/>
      <c r="NO31" s="172"/>
      <c r="NP31" s="172"/>
      <c r="NQ31" s="172"/>
      <c r="NR31" s="172"/>
      <c r="NS31" s="172"/>
      <c r="NT31" s="172"/>
      <c r="NU31" s="172"/>
      <c r="NV31" s="172"/>
      <c r="NW31" s="172"/>
      <c r="NX31" s="172"/>
      <c r="NY31" s="172"/>
      <c r="NZ31" s="172"/>
      <c r="OA31" s="172"/>
      <c r="OB31" s="172"/>
      <c r="OC31" s="172"/>
      <c r="OD31" s="172"/>
      <c r="OE31" s="172"/>
      <c r="OF31" s="172"/>
      <c r="OG31" s="172"/>
      <c r="OH31" s="172"/>
      <c r="OI31" s="172"/>
      <c r="OJ31" s="172"/>
      <c r="OK31" s="172"/>
      <c r="OL31" s="172"/>
      <c r="OM31" s="172"/>
      <c r="ON31" s="172"/>
      <c r="OO31" s="172"/>
      <c r="OP31" s="172"/>
      <c r="OQ31" s="172"/>
      <c r="OR31" s="172"/>
      <c r="OS31" s="172"/>
      <c r="OT31" s="172"/>
      <c r="OU31" s="172"/>
      <c r="OV31" s="172"/>
      <c r="OW31" s="172"/>
    </row>
    <row r="32" spans="1:413" s="69" customFormat="1" ht="12.75" hidden="1" customHeight="1" x14ac:dyDescent="0.25">
      <c r="A32" s="270"/>
      <c r="B32" s="72"/>
      <c r="C32" s="167">
        <f t="shared" si="68"/>
        <v>0</v>
      </c>
      <c r="D32" s="197">
        <f t="shared" si="69"/>
        <v>0</v>
      </c>
      <c r="E32" s="81">
        <f t="shared" si="70"/>
        <v>0</v>
      </c>
      <c r="F32" s="197">
        <f t="shared" si="23"/>
        <v>0</v>
      </c>
      <c r="G32" s="197">
        <f t="shared" si="24"/>
        <v>0</v>
      </c>
      <c r="H32" s="81">
        <f t="shared" si="71"/>
        <v>0</v>
      </c>
      <c r="I32" s="198">
        <f t="shared" si="72"/>
        <v>0</v>
      </c>
      <c r="J32" s="179" t="e">
        <f>ABS(I32/C32)</f>
        <v>#DIV/0!</v>
      </c>
      <c r="K32" s="179">
        <f>ABS(I32*100/I1)</f>
        <v>0</v>
      </c>
      <c r="L32" s="178">
        <f>K1</f>
        <v>34</v>
      </c>
      <c r="M32" s="198">
        <f t="shared" si="33"/>
        <v>0</v>
      </c>
      <c r="N32" s="178">
        <f>SUM(O32:Q32)</f>
        <v>0</v>
      </c>
      <c r="O32" s="178">
        <f t="shared" si="73"/>
        <v>0</v>
      </c>
      <c r="P32" s="178">
        <f t="shared" si="74"/>
        <v>0</v>
      </c>
      <c r="Q32" s="178">
        <f t="shared" si="75"/>
        <v>0</v>
      </c>
      <c r="R32" s="180">
        <f t="shared" si="76"/>
        <v>0</v>
      </c>
      <c r="S32" s="181">
        <f t="shared" si="77"/>
        <v>0</v>
      </c>
      <c r="T32" s="107">
        <f t="shared" si="78"/>
        <v>0</v>
      </c>
      <c r="U32" s="107">
        <f t="shared" si="45"/>
        <v>0</v>
      </c>
      <c r="V32" s="124">
        <f t="shared" si="27"/>
        <v>0</v>
      </c>
      <c r="W32" s="201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203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203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204">
        <f t="shared" si="42"/>
        <v>0</v>
      </c>
      <c r="FN32" s="205">
        <f t="shared" si="43"/>
        <v>0</v>
      </c>
      <c r="FO32" s="66">
        <f t="shared" si="44"/>
        <v>0</v>
      </c>
      <c r="FP32" s="82"/>
      <c r="FQ32" s="82"/>
      <c r="FR32" s="82"/>
      <c r="FS32" s="82"/>
      <c r="FT32" s="82"/>
      <c r="FU32" s="82"/>
      <c r="FV32" s="82"/>
      <c r="FW32" s="82"/>
      <c r="FX32" s="82"/>
      <c r="FY32" s="82"/>
      <c r="FZ32" s="82"/>
      <c r="GA32" s="82"/>
      <c r="GB32" s="82"/>
      <c r="GC32" s="82"/>
      <c r="GD32" s="82"/>
      <c r="GE32" s="82"/>
      <c r="GF32" s="82"/>
      <c r="GG32" s="82"/>
      <c r="GH32" s="82"/>
      <c r="GI32" s="82"/>
      <c r="GJ32" s="82"/>
      <c r="GK32" s="82"/>
      <c r="GL32" s="82"/>
      <c r="GM32" s="82"/>
      <c r="GN32" s="82"/>
      <c r="GO32" s="82"/>
      <c r="GP32" s="82"/>
      <c r="GQ32" s="82"/>
      <c r="GR32" s="82"/>
      <c r="GS32" s="82"/>
      <c r="GT32" s="82"/>
      <c r="GU32" s="82"/>
      <c r="GV32" s="82"/>
      <c r="GW32" s="82"/>
      <c r="GX32" s="82"/>
      <c r="GY32" s="82"/>
      <c r="GZ32" s="82"/>
      <c r="HA32" s="82"/>
      <c r="HB32" s="82"/>
      <c r="HC32" s="82"/>
      <c r="HD32" s="82"/>
      <c r="HE32" s="82"/>
      <c r="HF32" s="82"/>
      <c r="HG32" s="82"/>
      <c r="HH32" s="82"/>
      <c r="HI32" s="82"/>
      <c r="HJ32" s="82"/>
      <c r="HK32" s="82"/>
      <c r="HL32" s="208">
        <f t="shared" si="79"/>
        <v>0</v>
      </c>
      <c r="HM32" s="82"/>
      <c r="HN32" s="82"/>
      <c r="HO32" s="82"/>
      <c r="HP32" s="83"/>
      <c r="HQ32" s="82"/>
      <c r="HR32" s="82"/>
      <c r="HS32" s="82"/>
      <c r="HT32" s="82"/>
      <c r="HU32" s="82"/>
      <c r="HV32" s="82"/>
      <c r="HW32" s="82"/>
      <c r="HX32" s="82"/>
      <c r="HY32" s="82"/>
      <c r="HZ32" s="82"/>
      <c r="IA32" s="82"/>
      <c r="IB32" s="82"/>
      <c r="IC32" s="82"/>
      <c r="ID32" s="83"/>
      <c r="IE32" s="82"/>
      <c r="IF32" s="82"/>
      <c r="IG32" s="82"/>
      <c r="IH32" s="82"/>
      <c r="II32" s="82"/>
      <c r="IJ32" s="82"/>
      <c r="IK32" s="82"/>
      <c r="IL32" s="82"/>
      <c r="IM32" s="82"/>
      <c r="IN32" s="82"/>
      <c r="IO32" s="82"/>
      <c r="IP32" s="82"/>
      <c r="IQ32" s="82"/>
      <c r="IR32" s="82"/>
      <c r="IS32" s="82"/>
      <c r="IT32" s="124"/>
      <c r="IU32" s="83"/>
      <c r="IV32" s="82"/>
      <c r="IW32" s="82"/>
      <c r="IX32" s="82"/>
      <c r="IY32" s="82"/>
      <c r="IZ32" s="82"/>
      <c r="JA32" s="82"/>
      <c r="JB32" s="82"/>
      <c r="JC32" s="124"/>
      <c r="JD32" s="83"/>
      <c r="JE32" s="82"/>
      <c r="JF32" s="82"/>
      <c r="JG32" s="82"/>
      <c r="JH32" s="124"/>
      <c r="JI32" s="172"/>
      <c r="JJ32" s="172"/>
      <c r="JK32" s="172"/>
      <c r="JL32" s="172"/>
      <c r="JM32" s="172"/>
      <c r="JN32" s="172"/>
      <c r="JO32" s="172"/>
      <c r="JP32" s="172"/>
      <c r="JQ32" s="172"/>
      <c r="JR32" s="172"/>
      <c r="JS32" s="172"/>
      <c r="JT32" s="172"/>
      <c r="JU32" s="172"/>
      <c r="JV32" s="172"/>
      <c r="JW32" s="172"/>
      <c r="JX32" s="172"/>
      <c r="JY32" s="172"/>
      <c r="JZ32" s="172"/>
      <c r="KA32" s="172"/>
      <c r="KB32" s="172"/>
      <c r="KC32" s="172"/>
      <c r="KD32" s="172"/>
      <c r="KE32" s="172"/>
      <c r="KF32" s="172"/>
      <c r="KG32" s="172"/>
      <c r="KH32" s="172"/>
      <c r="KI32" s="172"/>
      <c r="KJ32" s="172"/>
      <c r="KK32" s="172"/>
      <c r="KL32" s="172"/>
      <c r="KM32" s="172"/>
      <c r="KN32" s="172"/>
      <c r="KO32" s="172"/>
      <c r="KP32" s="172"/>
      <c r="KQ32" s="172"/>
      <c r="KR32" s="172"/>
      <c r="KS32" s="172"/>
      <c r="KT32" s="172"/>
      <c r="KU32" s="172"/>
      <c r="KV32" s="172"/>
      <c r="KW32" s="172"/>
      <c r="KX32" s="172"/>
      <c r="KY32" s="172"/>
      <c r="KZ32" s="172"/>
      <c r="LA32" s="172"/>
      <c r="LB32" s="172"/>
      <c r="LC32" s="172"/>
      <c r="LD32" s="172"/>
      <c r="LE32" s="172"/>
      <c r="LF32" s="172"/>
      <c r="LG32" s="172"/>
      <c r="LH32" s="172"/>
      <c r="LI32" s="172"/>
      <c r="LJ32" s="172"/>
      <c r="LK32" s="172"/>
      <c r="LL32" s="172"/>
      <c r="LM32" s="172"/>
      <c r="LN32" s="172"/>
      <c r="LO32" s="172"/>
      <c r="LP32" s="172"/>
      <c r="LQ32" s="172"/>
      <c r="LR32" s="172"/>
      <c r="LS32" s="172"/>
      <c r="LT32" s="172"/>
      <c r="LU32" s="172"/>
      <c r="LV32" s="172"/>
      <c r="LW32" s="172"/>
      <c r="LX32" s="172"/>
      <c r="LY32" s="172"/>
      <c r="LZ32" s="172"/>
      <c r="MA32" s="172"/>
      <c r="MB32" s="172"/>
      <c r="MC32" s="172"/>
      <c r="MD32" s="172"/>
      <c r="ME32" s="172"/>
      <c r="MF32" s="172"/>
      <c r="MG32" s="172"/>
      <c r="MH32" s="172"/>
      <c r="MI32" s="172"/>
      <c r="MJ32" s="172"/>
      <c r="MK32" s="172"/>
      <c r="ML32" s="172"/>
      <c r="MM32" s="172"/>
      <c r="MN32" s="172"/>
      <c r="MO32" s="172"/>
      <c r="MP32" s="172"/>
      <c r="MQ32" s="172"/>
      <c r="MR32" s="172"/>
      <c r="MS32" s="172"/>
      <c r="MT32" s="172"/>
      <c r="MU32" s="172"/>
      <c r="MV32" s="172"/>
      <c r="MW32" s="172"/>
      <c r="MX32" s="172"/>
      <c r="MY32" s="172"/>
      <c r="MZ32" s="172"/>
      <c r="NA32" s="172"/>
      <c r="NB32" s="172"/>
      <c r="NC32" s="172"/>
      <c r="ND32" s="172"/>
      <c r="NE32" s="172"/>
      <c r="NF32" s="172"/>
      <c r="NG32" s="172"/>
      <c r="NH32" s="172"/>
      <c r="NI32" s="172"/>
      <c r="NJ32" s="172"/>
      <c r="NK32" s="172"/>
      <c r="NL32" s="172"/>
      <c r="NM32" s="172"/>
      <c r="NN32" s="172"/>
      <c r="NO32" s="172"/>
      <c r="NP32" s="172"/>
      <c r="NQ32" s="172"/>
      <c r="NR32" s="172"/>
      <c r="NS32" s="172"/>
      <c r="NT32" s="172"/>
      <c r="NU32" s="172"/>
      <c r="NV32" s="172"/>
      <c r="NW32" s="172"/>
      <c r="NX32" s="172"/>
      <c r="NY32" s="172"/>
      <c r="NZ32" s="172"/>
      <c r="OA32" s="172"/>
      <c r="OB32" s="172"/>
      <c r="OC32" s="172"/>
      <c r="OD32" s="172"/>
      <c r="OE32" s="172"/>
      <c r="OF32" s="172"/>
      <c r="OG32" s="172"/>
      <c r="OH32" s="172"/>
      <c r="OI32" s="172"/>
      <c r="OJ32" s="172"/>
      <c r="OK32" s="172"/>
      <c r="OL32" s="172"/>
      <c r="OM32" s="172"/>
      <c r="ON32" s="172"/>
      <c r="OO32" s="172"/>
      <c r="OP32" s="172"/>
      <c r="OQ32" s="172"/>
      <c r="OR32" s="172"/>
      <c r="OS32" s="172"/>
      <c r="OT32" s="172"/>
      <c r="OU32" s="172"/>
      <c r="OV32" s="172"/>
      <c r="OW32" s="172"/>
    </row>
    <row r="33" spans="1:413" s="69" customFormat="1" ht="12.75" hidden="1" customHeight="1" x14ac:dyDescent="0.25">
      <c r="A33" s="270"/>
      <c r="B33" s="72"/>
      <c r="C33" s="167">
        <f t="shared" si="68"/>
        <v>0</v>
      </c>
      <c r="D33" s="197">
        <f t="shared" si="69"/>
        <v>0</v>
      </c>
      <c r="E33" s="81">
        <f t="shared" si="70"/>
        <v>0</v>
      </c>
      <c r="F33" s="197">
        <f t="shared" si="23"/>
        <v>0</v>
      </c>
      <c r="G33" s="197">
        <f t="shared" si="24"/>
        <v>0</v>
      </c>
      <c r="H33" s="81">
        <f t="shared" si="71"/>
        <v>0</v>
      </c>
      <c r="I33" s="198">
        <f t="shared" si="72"/>
        <v>0</v>
      </c>
      <c r="J33" s="179" t="e">
        <f>ABS(I33/C33)</f>
        <v>#DIV/0!</v>
      </c>
      <c r="K33" s="179">
        <f>ABS(I33*100/I1)</f>
        <v>0</v>
      </c>
      <c r="L33" s="178">
        <f>K1</f>
        <v>34</v>
      </c>
      <c r="M33" s="198">
        <f t="shared" si="33"/>
        <v>0</v>
      </c>
      <c r="N33" s="178">
        <f>SUM(O33:Q33)</f>
        <v>0</v>
      </c>
      <c r="O33" s="178">
        <f t="shared" si="73"/>
        <v>0</v>
      </c>
      <c r="P33" s="178">
        <f t="shared" si="74"/>
        <v>0</v>
      </c>
      <c r="Q33" s="178">
        <f t="shared" si="75"/>
        <v>0</v>
      </c>
      <c r="R33" s="180">
        <f t="shared" si="76"/>
        <v>0</v>
      </c>
      <c r="S33" s="181">
        <f t="shared" si="77"/>
        <v>0</v>
      </c>
      <c r="T33" s="107">
        <f t="shared" si="78"/>
        <v>0</v>
      </c>
      <c r="U33" s="107">
        <f t="shared" si="45"/>
        <v>0</v>
      </c>
      <c r="V33" s="124">
        <f t="shared" si="27"/>
        <v>0</v>
      </c>
      <c r="W33" s="201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203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203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204">
        <f t="shared" si="42"/>
        <v>0</v>
      </c>
      <c r="FN33" s="205">
        <f t="shared" si="43"/>
        <v>0</v>
      </c>
      <c r="FO33" s="66">
        <f t="shared" si="44"/>
        <v>0</v>
      </c>
      <c r="FP33" s="82"/>
      <c r="FQ33" s="82"/>
      <c r="FR33" s="82"/>
      <c r="FS33" s="82"/>
      <c r="FT33" s="82"/>
      <c r="FU33" s="82"/>
      <c r="FV33" s="82"/>
      <c r="FW33" s="82"/>
      <c r="FX33" s="82"/>
      <c r="FY33" s="82"/>
      <c r="FZ33" s="82"/>
      <c r="GA33" s="82"/>
      <c r="GB33" s="82"/>
      <c r="GC33" s="82"/>
      <c r="GD33" s="82"/>
      <c r="GE33" s="82"/>
      <c r="GF33" s="82"/>
      <c r="GG33" s="82"/>
      <c r="GH33" s="82"/>
      <c r="GI33" s="82"/>
      <c r="GJ33" s="82"/>
      <c r="GK33" s="82"/>
      <c r="GL33" s="82"/>
      <c r="GM33" s="82"/>
      <c r="GN33" s="82"/>
      <c r="GO33" s="82"/>
      <c r="GP33" s="82"/>
      <c r="GQ33" s="82"/>
      <c r="GR33" s="82"/>
      <c r="GS33" s="82"/>
      <c r="GT33" s="82"/>
      <c r="GU33" s="82"/>
      <c r="GV33" s="82"/>
      <c r="GW33" s="82"/>
      <c r="GX33" s="82"/>
      <c r="GY33" s="82"/>
      <c r="GZ33" s="82"/>
      <c r="HA33" s="82"/>
      <c r="HB33" s="82"/>
      <c r="HC33" s="82"/>
      <c r="HD33" s="82"/>
      <c r="HE33" s="82"/>
      <c r="HF33" s="82"/>
      <c r="HG33" s="82"/>
      <c r="HH33" s="82"/>
      <c r="HI33" s="82"/>
      <c r="HJ33" s="82"/>
      <c r="HK33" s="82"/>
      <c r="HL33" s="208">
        <f t="shared" si="79"/>
        <v>0</v>
      </c>
      <c r="HM33" s="82"/>
      <c r="HN33" s="82"/>
      <c r="HO33" s="82"/>
      <c r="HP33" s="83"/>
      <c r="HQ33" s="82"/>
      <c r="HR33" s="82"/>
      <c r="HS33" s="82"/>
      <c r="HT33" s="82"/>
      <c r="HU33" s="82"/>
      <c r="HV33" s="82"/>
      <c r="HW33" s="82"/>
      <c r="HX33" s="82"/>
      <c r="HY33" s="82"/>
      <c r="HZ33" s="82"/>
      <c r="IA33" s="82"/>
      <c r="IB33" s="82"/>
      <c r="IC33" s="82"/>
      <c r="ID33" s="83"/>
      <c r="IE33" s="82"/>
      <c r="IF33" s="82"/>
      <c r="IG33" s="82"/>
      <c r="IH33" s="82"/>
      <c r="II33" s="82"/>
      <c r="IJ33" s="82"/>
      <c r="IK33" s="82"/>
      <c r="IL33" s="82"/>
      <c r="IM33" s="82"/>
      <c r="IN33" s="82"/>
      <c r="IO33" s="82"/>
      <c r="IP33" s="82"/>
      <c r="IQ33" s="82"/>
      <c r="IR33" s="82"/>
      <c r="IS33" s="82"/>
      <c r="IT33" s="124"/>
      <c r="IU33" s="83"/>
      <c r="IV33" s="82"/>
      <c r="IW33" s="82"/>
      <c r="IX33" s="82"/>
      <c r="IY33" s="82"/>
      <c r="IZ33" s="82"/>
      <c r="JA33" s="82"/>
      <c r="JB33" s="82"/>
      <c r="JC33" s="124"/>
      <c r="JD33" s="83"/>
      <c r="JE33" s="82"/>
      <c r="JF33" s="82"/>
      <c r="JG33" s="82"/>
      <c r="JH33" s="124"/>
      <c r="JI33" s="172"/>
      <c r="JJ33" s="172"/>
      <c r="JK33" s="172"/>
      <c r="JL33" s="172"/>
      <c r="JM33" s="172"/>
      <c r="JN33" s="172"/>
      <c r="JO33" s="172"/>
      <c r="JP33" s="172"/>
      <c r="JQ33" s="172"/>
      <c r="JR33" s="172"/>
      <c r="JS33" s="172"/>
      <c r="JT33" s="172"/>
      <c r="JU33" s="172"/>
      <c r="JV33" s="172"/>
      <c r="JW33" s="172"/>
      <c r="JX33" s="172"/>
      <c r="JY33" s="172"/>
      <c r="JZ33" s="172"/>
      <c r="KA33" s="172"/>
      <c r="KB33" s="172"/>
      <c r="KC33" s="172"/>
      <c r="KD33" s="172"/>
      <c r="KE33" s="172"/>
      <c r="KF33" s="172"/>
      <c r="KG33" s="172"/>
      <c r="KH33" s="172"/>
      <c r="KI33" s="172"/>
      <c r="KJ33" s="172"/>
      <c r="KK33" s="172"/>
      <c r="KL33" s="172"/>
      <c r="KM33" s="172"/>
      <c r="KN33" s="172"/>
      <c r="KO33" s="172"/>
      <c r="KP33" s="172"/>
      <c r="KQ33" s="172"/>
      <c r="KR33" s="172"/>
      <c r="KS33" s="172"/>
      <c r="KT33" s="172"/>
      <c r="KU33" s="172"/>
      <c r="KV33" s="172"/>
      <c r="KW33" s="172"/>
      <c r="KX33" s="172"/>
      <c r="KY33" s="172"/>
      <c r="KZ33" s="172"/>
      <c r="LA33" s="172"/>
      <c r="LB33" s="172"/>
      <c r="LC33" s="172"/>
      <c r="LD33" s="172"/>
      <c r="LE33" s="172"/>
      <c r="LF33" s="172"/>
      <c r="LG33" s="172"/>
      <c r="LH33" s="172"/>
      <c r="LI33" s="172"/>
      <c r="LJ33" s="172"/>
      <c r="LK33" s="172"/>
      <c r="LL33" s="172"/>
      <c r="LM33" s="172"/>
      <c r="LN33" s="172"/>
      <c r="LO33" s="172"/>
      <c r="LP33" s="172"/>
      <c r="LQ33" s="172"/>
      <c r="LR33" s="172"/>
      <c r="LS33" s="172"/>
      <c r="LT33" s="172"/>
      <c r="LU33" s="172"/>
      <c r="LV33" s="172"/>
      <c r="LW33" s="172"/>
      <c r="LX33" s="172"/>
      <c r="LY33" s="172"/>
      <c r="LZ33" s="172"/>
      <c r="MA33" s="172"/>
      <c r="MB33" s="172"/>
      <c r="MC33" s="172"/>
      <c r="MD33" s="172"/>
      <c r="ME33" s="172"/>
      <c r="MF33" s="172"/>
      <c r="MG33" s="172"/>
      <c r="MH33" s="172"/>
      <c r="MI33" s="172"/>
      <c r="MJ33" s="172"/>
      <c r="MK33" s="172"/>
      <c r="ML33" s="172"/>
      <c r="MM33" s="172"/>
      <c r="MN33" s="172"/>
      <c r="MO33" s="172"/>
      <c r="MP33" s="172"/>
      <c r="MQ33" s="172"/>
      <c r="MR33" s="172"/>
      <c r="MS33" s="172"/>
      <c r="MT33" s="172"/>
      <c r="MU33" s="172"/>
      <c r="MV33" s="172"/>
      <c r="MW33" s="172"/>
      <c r="MX33" s="172"/>
      <c r="MY33" s="172"/>
      <c r="MZ33" s="172"/>
      <c r="NA33" s="172"/>
      <c r="NB33" s="172"/>
      <c r="NC33" s="172"/>
      <c r="ND33" s="172"/>
      <c r="NE33" s="172"/>
      <c r="NF33" s="172"/>
      <c r="NG33" s="172"/>
      <c r="NH33" s="172"/>
      <c r="NI33" s="172"/>
      <c r="NJ33" s="172"/>
      <c r="NK33" s="172"/>
      <c r="NL33" s="172"/>
      <c r="NM33" s="172"/>
      <c r="NN33" s="172"/>
      <c r="NO33" s="172"/>
      <c r="NP33" s="172"/>
      <c r="NQ33" s="172"/>
      <c r="NR33" s="172"/>
      <c r="NS33" s="172"/>
      <c r="NT33" s="172"/>
      <c r="NU33" s="172"/>
      <c r="NV33" s="172"/>
      <c r="NW33" s="172"/>
      <c r="NX33" s="172"/>
      <c r="NY33" s="172"/>
      <c r="NZ33" s="172"/>
      <c r="OA33" s="172"/>
      <c r="OB33" s="172"/>
      <c r="OC33" s="172"/>
      <c r="OD33" s="172"/>
      <c r="OE33" s="172"/>
      <c r="OF33" s="172"/>
      <c r="OG33" s="172"/>
      <c r="OH33" s="172"/>
      <c r="OI33" s="172"/>
      <c r="OJ33" s="172"/>
      <c r="OK33" s="172"/>
      <c r="OL33" s="172"/>
      <c r="OM33" s="172"/>
      <c r="ON33" s="172"/>
      <c r="OO33" s="172"/>
      <c r="OP33" s="172"/>
      <c r="OQ33" s="172"/>
      <c r="OR33" s="172"/>
      <c r="OS33" s="172"/>
      <c r="OT33" s="172"/>
      <c r="OU33" s="172"/>
      <c r="OV33" s="172"/>
      <c r="OW33" s="172"/>
    </row>
    <row r="34" spans="1:413" s="69" customFormat="1" ht="12.75" hidden="1" customHeight="1" x14ac:dyDescent="0.25">
      <c r="A34" s="270"/>
      <c r="B34" s="72"/>
      <c r="C34" s="167">
        <f t="shared" si="68"/>
        <v>0</v>
      </c>
      <c r="D34" s="197">
        <f t="shared" si="69"/>
        <v>0</v>
      </c>
      <c r="E34" s="81">
        <f t="shared" si="70"/>
        <v>0</v>
      </c>
      <c r="F34" s="197">
        <f t="shared" si="23"/>
        <v>0</v>
      </c>
      <c r="G34" s="197">
        <f t="shared" si="24"/>
        <v>0</v>
      </c>
      <c r="H34" s="81">
        <f t="shared" si="71"/>
        <v>0</v>
      </c>
      <c r="I34" s="198">
        <f t="shared" si="72"/>
        <v>0</v>
      </c>
      <c r="J34" s="179" t="e">
        <f>ABS(I34/C34)</f>
        <v>#DIV/0!</v>
      </c>
      <c r="K34" s="179">
        <f>ABS(I34*100/I1)</f>
        <v>0</v>
      </c>
      <c r="L34" s="178">
        <f>K1</f>
        <v>34</v>
      </c>
      <c r="M34" s="198">
        <f t="shared" si="33"/>
        <v>0</v>
      </c>
      <c r="N34" s="178">
        <f>SUM(O34:Q34)</f>
        <v>0</v>
      </c>
      <c r="O34" s="178">
        <f t="shared" si="73"/>
        <v>0</v>
      </c>
      <c r="P34" s="178">
        <f t="shared" si="74"/>
        <v>0</v>
      </c>
      <c r="Q34" s="178">
        <f t="shared" si="75"/>
        <v>0</v>
      </c>
      <c r="R34" s="180">
        <f t="shared" si="76"/>
        <v>0</v>
      </c>
      <c r="S34" s="181">
        <f t="shared" si="77"/>
        <v>0</v>
      </c>
      <c r="T34" s="107">
        <f t="shared" si="78"/>
        <v>0</v>
      </c>
      <c r="U34" s="107">
        <f t="shared" si="45"/>
        <v>0</v>
      </c>
      <c r="V34" s="124">
        <f t="shared" si="27"/>
        <v>0</v>
      </c>
      <c r="W34" s="201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203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203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204">
        <f t="shared" si="42"/>
        <v>0</v>
      </c>
      <c r="FN34" s="205">
        <f t="shared" si="43"/>
        <v>0</v>
      </c>
      <c r="FO34" s="66">
        <f t="shared" si="44"/>
        <v>0</v>
      </c>
      <c r="FP34" s="82"/>
      <c r="FQ34" s="82"/>
      <c r="FR34" s="82"/>
      <c r="FS34" s="82"/>
      <c r="FT34" s="82"/>
      <c r="FU34" s="82"/>
      <c r="FV34" s="82"/>
      <c r="FW34" s="82"/>
      <c r="FX34" s="82"/>
      <c r="FY34" s="82"/>
      <c r="FZ34" s="82"/>
      <c r="GA34" s="82"/>
      <c r="GB34" s="82"/>
      <c r="GC34" s="82"/>
      <c r="GD34" s="82"/>
      <c r="GE34" s="82"/>
      <c r="GF34" s="82"/>
      <c r="GG34" s="82"/>
      <c r="GH34" s="82"/>
      <c r="GI34" s="82"/>
      <c r="GJ34" s="82"/>
      <c r="GK34" s="82"/>
      <c r="GL34" s="82"/>
      <c r="GM34" s="82"/>
      <c r="GN34" s="82"/>
      <c r="GO34" s="82"/>
      <c r="GP34" s="82"/>
      <c r="GQ34" s="82"/>
      <c r="GR34" s="82"/>
      <c r="GS34" s="82"/>
      <c r="GT34" s="82"/>
      <c r="GU34" s="82"/>
      <c r="GV34" s="82"/>
      <c r="GW34" s="82"/>
      <c r="GX34" s="82"/>
      <c r="GY34" s="82"/>
      <c r="GZ34" s="82"/>
      <c r="HA34" s="82"/>
      <c r="HB34" s="82"/>
      <c r="HC34" s="82"/>
      <c r="HD34" s="82"/>
      <c r="HE34" s="82"/>
      <c r="HF34" s="82"/>
      <c r="HG34" s="82"/>
      <c r="HH34" s="82"/>
      <c r="HI34" s="82"/>
      <c r="HJ34" s="82"/>
      <c r="HK34" s="82"/>
      <c r="HL34" s="208">
        <f t="shared" si="79"/>
        <v>0</v>
      </c>
      <c r="HM34" s="82"/>
      <c r="HN34" s="82"/>
      <c r="HO34" s="82"/>
      <c r="HP34" s="83"/>
      <c r="HQ34" s="82"/>
      <c r="HR34" s="82"/>
      <c r="HS34" s="82"/>
      <c r="HT34" s="82"/>
      <c r="HU34" s="82"/>
      <c r="HV34" s="82"/>
      <c r="HW34" s="82"/>
      <c r="HX34" s="82"/>
      <c r="HY34" s="82"/>
      <c r="HZ34" s="82"/>
      <c r="IA34" s="82"/>
      <c r="IB34" s="82"/>
      <c r="IC34" s="82"/>
      <c r="ID34" s="83"/>
      <c r="IE34" s="82"/>
      <c r="IF34" s="82"/>
      <c r="IG34" s="82"/>
      <c r="IH34" s="82"/>
      <c r="II34" s="82"/>
      <c r="IJ34" s="82"/>
      <c r="IK34" s="82"/>
      <c r="IL34" s="82"/>
      <c r="IM34" s="82"/>
      <c r="IN34" s="82"/>
      <c r="IO34" s="82"/>
      <c r="IP34" s="82"/>
      <c r="IQ34" s="82"/>
      <c r="IR34" s="82"/>
      <c r="IS34" s="82"/>
      <c r="IT34" s="124"/>
      <c r="IU34" s="83"/>
      <c r="IV34" s="82"/>
      <c r="IW34" s="82"/>
      <c r="IX34" s="82"/>
      <c r="IY34" s="82"/>
      <c r="IZ34" s="82"/>
      <c r="JA34" s="82"/>
      <c r="JB34" s="82"/>
      <c r="JC34" s="124"/>
      <c r="JD34" s="83"/>
      <c r="JE34" s="82"/>
      <c r="JF34" s="82"/>
      <c r="JG34" s="82"/>
      <c r="JH34" s="124"/>
      <c r="JI34" s="172"/>
      <c r="JJ34" s="172"/>
      <c r="JK34" s="172"/>
      <c r="JL34" s="172"/>
      <c r="JM34" s="172"/>
      <c r="JN34" s="172"/>
      <c r="JO34" s="172"/>
      <c r="JP34" s="172"/>
      <c r="JQ34" s="172"/>
      <c r="JR34" s="172"/>
      <c r="JS34" s="172"/>
      <c r="JT34" s="172"/>
      <c r="JU34" s="172"/>
      <c r="JV34" s="172"/>
      <c r="JW34" s="172"/>
      <c r="JX34" s="172"/>
      <c r="JY34" s="172"/>
      <c r="JZ34" s="172"/>
      <c r="KA34" s="172"/>
      <c r="KB34" s="172"/>
      <c r="KC34" s="172"/>
      <c r="KD34" s="172"/>
      <c r="KE34" s="172"/>
      <c r="KF34" s="172"/>
      <c r="KG34" s="172"/>
      <c r="KH34" s="172"/>
      <c r="KI34" s="172"/>
      <c r="KJ34" s="172"/>
      <c r="KK34" s="172"/>
      <c r="KL34" s="172"/>
      <c r="KM34" s="172"/>
      <c r="KN34" s="172"/>
      <c r="KO34" s="172"/>
      <c r="KP34" s="172"/>
      <c r="KQ34" s="172"/>
      <c r="KR34" s="172"/>
      <c r="KS34" s="172"/>
      <c r="KT34" s="172"/>
      <c r="KU34" s="172"/>
      <c r="KV34" s="172"/>
      <c r="KW34" s="172"/>
      <c r="KX34" s="172"/>
      <c r="KY34" s="172"/>
      <c r="KZ34" s="172"/>
      <c r="LA34" s="172"/>
      <c r="LB34" s="172"/>
      <c r="LC34" s="172"/>
      <c r="LD34" s="172"/>
      <c r="LE34" s="172"/>
      <c r="LF34" s="172"/>
      <c r="LG34" s="172"/>
      <c r="LH34" s="172"/>
      <c r="LI34" s="172"/>
      <c r="LJ34" s="172"/>
      <c r="LK34" s="172"/>
      <c r="LL34" s="172"/>
      <c r="LM34" s="172"/>
      <c r="LN34" s="172"/>
      <c r="LO34" s="172"/>
      <c r="LP34" s="172"/>
      <c r="LQ34" s="172"/>
      <c r="LR34" s="172"/>
      <c r="LS34" s="172"/>
      <c r="LT34" s="172"/>
      <c r="LU34" s="172"/>
      <c r="LV34" s="172"/>
      <c r="LW34" s="172"/>
      <c r="LX34" s="172"/>
      <c r="LY34" s="172"/>
      <c r="LZ34" s="172"/>
      <c r="MA34" s="172"/>
      <c r="MB34" s="172"/>
      <c r="MC34" s="172"/>
      <c r="MD34" s="172"/>
      <c r="ME34" s="172"/>
      <c r="MF34" s="172"/>
      <c r="MG34" s="172"/>
      <c r="MH34" s="172"/>
      <c r="MI34" s="172"/>
      <c r="MJ34" s="172"/>
      <c r="MK34" s="172"/>
      <c r="ML34" s="172"/>
      <c r="MM34" s="172"/>
      <c r="MN34" s="172"/>
      <c r="MO34" s="172"/>
      <c r="MP34" s="172"/>
      <c r="MQ34" s="172"/>
      <c r="MR34" s="172"/>
      <c r="MS34" s="172"/>
      <c r="MT34" s="172"/>
      <c r="MU34" s="172"/>
      <c r="MV34" s="172"/>
      <c r="MW34" s="172"/>
      <c r="MX34" s="172"/>
      <c r="MY34" s="172"/>
      <c r="MZ34" s="172"/>
      <c r="NA34" s="172"/>
      <c r="NB34" s="172"/>
      <c r="NC34" s="172"/>
      <c r="ND34" s="172"/>
      <c r="NE34" s="172"/>
      <c r="NF34" s="172"/>
      <c r="NG34" s="172"/>
      <c r="NH34" s="172"/>
      <c r="NI34" s="172"/>
      <c r="NJ34" s="172"/>
      <c r="NK34" s="172"/>
      <c r="NL34" s="172"/>
      <c r="NM34" s="172"/>
      <c r="NN34" s="172"/>
      <c r="NO34" s="172"/>
      <c r="NP34" s="172"/>
      <c r="NQ34" s="172"/>
      <c r="NR34" s="172"/>
      <c r="NS34" s="172"/>
      <c r="NT34" s="172"/>
      <c r="NU34" s="172"/>
      <c r="NV34" s="172"/>
      <c r="NW34" s="172"/>
      <c r="NX34" s="172"/>
      <c r="NY34" s="172"/>
      <c r="NZ34" s="172"/>
      <c r="OA34" s="172"/>
      <c r="OB34" s="172"/>
      <c r="OC34" s="172"/>
      <c r="OD34" s="172"/>
      <c r="OE34" s="172"/>
      <c r="OF34" s="172"/>
      <c r="OG34" s="172"/>
      <c r="OH34" s="172"/>
      <c r="OI34" s="172"/>
      <c r="OJ34" s="172"/>
      <c r="OK34" s="172"/>
      <c r="OL34" s="172"/>
      <c r="OM34" s="172"/>
      <c r="ON34" s="172"/>
      <c r="OO34" s="172"/>
      <c r="OP34" s="172"/>
      <c r="OQ34" s="172"/>
      <c r="OR34" s="172"/>
      <c r="OS34" s="172"/>
      <c r="OT34" s="172"/>
      <c r="OU34" s="172"/>
      <c r="OV34" s="172"/>
      <c r="OW34" s="172"/>
    </row>
    <row r="35" spans="1:413" s="59" customFormat="1" x14ac:dyDescent="0.25">
      <c r="A35" s="266" t="s">
        <v>196</v>
      </c>
      <c r="B35" s="68" t="s">
        <v>250</v>
      </c>
      <c r="C35" s="167">
        <f t="shared" si="68"/>
        <v>14</v>
      </c>
      <c r="D35" s="197">
        <f t="shared" si="69"/>
        <v>13</v>
      </c>
      <c r="E35" s="81">
        <f t="shared" si="70"/>
        <v>11</v>
      </c>
      <c r="F35" s="197">
        <f t="shared" si="23"/>
        <v>2</v>
      </c>
      <c r="G35" s="197">
        <f t="shared" si="24"/>
        <v>1</v>
      </c>
      <c r="H35" s="81">
        <f t="shared" si="71"/>
        <v>0</v>
      </c>
      <c r="I35" s="198">
        <f t="shared" si="72"/>
        <v>1143</v>
      </c>
      <c r="J35" s="199">
        <f t="shared" si="25"/>
        <v>81.642857142857139</v>
      </c>
      <c r="K35" s="199">
        <f>ABS(I35*100/I1)</f>
        <v>37.352941176470587</v>
      </c>
      <c r="L35" s="198">
        <f>K1</f>
        <v>34</v>
      </c>
      <c r="M35" s="198">
        <f t="shared" si="33"/>
        <v>16</v>
      </c>
      <c r="N35" s="198">
        <f t="shared" si="34"/>
        <v>0</v>
      </c>
      <c r="O35" s="198">
        <f t="shared" si="73"/>
        <v>0</v>
      </c>
      <c r="P35" s="198">
        <f t="shared" si="74"/>
        <v>0</v>
      </c>
      <c r="Q35" s="198">
        <f t="shared" si="75"/>
        <v>0</v>
      </c>
      <c r="R35" s="180">
        <f t="shared" si="76"/>
        <v>4</v>
      </c>
      <c r="S35" s="181">
        <f t="shared" si="77"/>
        <v>0</v>
      </c>
      <c r="T35" s="107">
        <f t="shared" si="78"/>
        <v>0</v>
      </c>
      <c r="U35" s="107">
        <f t="shared" si="45"/>
        <v>0</v>
      </c>
      <c r="V35" s="125">
        <f t="shared" si="27"/>
        <v>1</v>
      </c>
      <c r="W35" s="201"/>
      <c r="X35" s="81" t="s">
        <v>193</v>
      </c>
      <c r="Y35" s="81" t="s">
        <v>193</v>
      </c>
      <c r="Z35" s="81" t="s">
        <v>193</v>
      </c>
      <c r="AA35" s="81" t="s">
        <v>192</v>
      </c>
      <c r="AB35" s="81" t="s">
        <v>192</v>
      </c>
      <c r="AC35" s="81" t="s">
        <v>192</v>
      </c>
      <c r="AD35" s="81" t="s">
        <v>192</v>
      </c>
      <c r="AE35" s="81" t="s">
        <v>192</v>
      </c>
      <c r="AF35" s="81" t="s">
        <v>192</v>
      </c>
      <c r="AG35" s="81" t="s">
        <v>192</v>
      </c>
      <c r="AH35" s="81" t="s">
        <v>192</v>
      </c>
      <c r="AI35" s="81" t="s">
        <v>192</v>
      </c>
      <c r="AJ35" s="81" t="s">
        <v>192</v>
      </c>
      <c r="AK35" s="81" t="s">
        <v>192</v>
      </c>
      <c r="AL35" s="81" t="s">
        <v>192</v>
      </c>
      <c r="AM35" s="81" t="s">
        <v>192</v>
      </c>
      <c r="AN35" s="81" t="s">
        <v>227</v>
      </c>
      <c r="AO35" s="81" t="s">
        <v>227</v>
      </c>
      <c r="AP35" s="81" t="s">
        <v>227</v>
      </c>
      <c r="AQ35" s="81" t="s">
        <v>227</v>
      </c>
      <c r="AR35" s="81" t="s">
        <v>227</v>
      </c>
      <c r="AS35" s="81" t="s">
        <v>227</v>
      </c>
      <c r="AT35" s="81" t="s">
        <v>227</v>
      </c>
      <c r="AU35" s="81" t="s">
        <v>227</v>
      </c>
      <c r="AV35" s="81" t="s">
        <v>227</v>
      </c>
      <c r="AW35" s="81" t="s">
        <v>227</v>
      </c>
      <c r="AX35" s="81" t="s">
        <v>227</v>
      </c>
      <c r="AY35" s="81" t="s">
        <v>227</v>
      </c>
      <c r="AZ35" s="81" t="s">
        <v>227</v>
      </c>
      <c r="BA35" s="81" t="s">
        <v>227</v>
      </c>
      <c r="BB35" s="81" t="s">
        <v>227</v>
      </c>
      <c r="BC35" s="81" t="s">
        <v>227</v>
      </c>
      <c r="BD35" s="81" t="s">
        <v>227</v>
      </c>
      <c r="BE35" s="81" t="s">
        <v>227</v>
      </c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203"/>
      <c r="BU35" s="81"/>
      <c r="BV35" s="81">
        <v>30</v>
      </c>
      <c r="BW35" s="81"/>
      <c r="BX35" s="81">
        <v>90</v>
      </c>
      <c r="BY35" s="81">
        <v>57</v>
      </c>
      <c r="BZ35" s="81">
        <v>90</v>
      </c>
      <c r="CA35" s="81">
        <v>90</v>
      </c>
      <c r="CB35" s="81">
        <v>90</v>
      </c>
      <c r="CC35" s="81">
        <v>90</v>
      </c>
      <c r="CD35" s="81">
        <v>66</v>
      </c>
      <c r="CE35" s="81">
        <v>90</v>
      </c>
      <c r="CF35" s="81">
        <v>90</v>
      </c>
      <c r="CG35" s="81">
        <v>90</v>
      </c>
      <c r="CH35" s="81">
        <v>90</v>
      </c>
      <c r="CI35" s="81">
        <v>90</v>
      </c>
      <c r="CJ35" s="81">
        <v>90</v>
      </c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203"/>
      <c r="DR35" s="81"/>
      <c r="DS35" s="81" t="s">
        <v>201</v>
      </c>
      <c r="DT35" s="81"/>
      <c r="DU35" s="81"/>
      <c r="DV35" s="81" t="s">
        <v>202</v>
      </c>
      <c r="DW35" s="81"/>
      <c r="DX35" s="81"/>
      <c r="DY35" s="81"/>
      <c r="DZ35" s="81"/>
      <c r="EA35" s="81" t="s">
        <v>202</v>
      </c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204">
        <f t="shared" si="42"/>
        <v>4</v>
      </c>
      <c r="FN35" s="205">
        <f t="shared" si="43"/>
        <v>0</v>
      </c>
      <c r="FO35" s="66">
        <f t="shared" si="44"/>
        <v>0</v>
      </c>
      <c r="FP35" s="81"/>
      <c r="FQ35" s="81"/>
      <c r="FR35" s="81"/>
      <c r="FS35" s="81"/>
      <c r="FT35" s="342">
        <v>1</v>
      </c>
      <c r="FU35" s="81"/>
      <c r="FV35" s="81"/>
      <c r="FW35" s="81"/>
      <c r="FX35" s="81"/>
      <c r="FY35" s="342">
        <v>1</v>
      </c>
      <c r="FZ35" s="342">
        <v>1</v>
      </c>
      <c r="GA35" s="81"/>
      <c r="GB35" s="81"/>
      <c r="GC35" s="81"/>
      <c r="GD35" s="81"/>
      <c r="GE35" s="342">
        <v>1</v>
      </c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208">
        <f t="shared" si="79"/>
        <v>1</v>
      </c>
      <c r="HM35" s="81"/>
      <c r="HN35" s="81"/>
      <c r="HO35" s="81"/>
      <c r="HP35" s="317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>
        <v>1</v>
      </c>
      <c r="IC35" s="81"/>
      <c r="ID35" s="85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125"/>
      <c r="IU35" s="85"/>
      <c r="IV35" s="81"/>
      <c r="IW35" s="81"/>
      <c r="IX35" s="81"/>
      <c r="IY35" s="81"/>
      <c r="IZ35" s="81"/>
      <c r="JA35" s="81"/>
      <c r="JB35" s="81"/>
      <c r="JC35" s="125"/>
      <c r="JD35" s="85"/>
      <c r="JE35" s="81"/>
      <c r="JF35" s="81"/>
      <c r="JG35" s="81"/>
      <c r="JH35" s="125"/>
      <c r="JI35" s="172"/>
      <c r="JJ35" s="172"/>
      <c r="JK35" s="172"/>
      <c r="JL35" s="172"/>
      <c r="JM35" s="172"/>
      <c r="JN35" s="172"/>
      <c r="JO35" s="172"/>
      <c r="JP35" s="172"/>
      <c r="JQ35" s="172"/>
      <c r="JR35" s="172"/>
      <c r="JS35" s="172"/>
      <c r="JT35" s="172"/>
      <c r="JU35" s="172"/>
      <c r="JV35" s="172"/>
      <c r="JW35" s="172"/>
      <c r="JX35" s="172"/>
      <c r="JY35" s="172"/>
      <c r="JZ35" s="172"/>
      <c r="KA35" s="172"/>
      <c r="KB35" s="172"/>
      <c r="KC35" s="172"/>
      <c r="KD35" s="172"/>
      <c r="KE35" s="172"/>
      <c r="KF35" s="172"/>
      <c r="KG35" s="172"/>
      <c r="KH35" s="172"/>
      <c r="KI35" s="172"/>
      <c r="KJ35" s="172"/>
      <c r="KK35" s="172"/>
      <c r="KL35" s="172"/>
      <c r="KM35" s="172"/>
      <c r="KN35" s="172"/>
      <c r="KO35" s="172"/>
      <c r="KP35" s="172"/>
      <c r="KQ35" s="172"/>
      <c r="KR35" s="172"/>
      <c r="KS35" s="172"/>
      <c r="KT35" s="172"/>
      <c r="KU35" s="172"/>
      <c r="KV35" s="172"/>
      <c r="KW35" s="172"/>
      <c r="KX35" s="172"/>
      <c r="KY35" s="172"/>
      <c r="KZ35" s="172"/>
      <c r="LA35" s="172"/>
      <c r="LB35" s="172"/>
      <c r="LC35" s="172"/>
      <c r="LD35" s="172"/>
      <c r="LE35" s="172"/>
      <c r="LF35" s="172"/>
      <c r="LG35" s="172"/>
      <c r="LH35" s="172"/>
      <c r="LI35" s="172"/>
      <c r="LJ35" s="172"/>
      <c r="LK35" s="172"/>
      <c r="LL35" s="172"/>
      <c r="LM35" s="172"/>
      <c r="LN35" s="172"/>
      <c r="LO35" s="172"/>
      <c r="LP35" s="172"/>
      <c r="LQ35" s="172"/>
      <c r="LR35" s="172"/>
      <c r="LS35" s="172"/>
      <c r="LT35" s="172"/>
      <c r="LU35" s="172"/>
      <c r="LV35" s="172"/>
      <c r="LW35" s="172"/>
      <c r="LX35" s="172"/>
      <c r="LY35" s="172"/>
      <c r="LZ35" s="172"/>
      <c r="MA35" s="172"/>
      <c r="MB35" s="172"/>
      <c r="MC35" s="172"/>
      <c r="MD35" s="172"/>
      <c r="ME35" s="172"/>
      <c r="MF35" s="172"/>
      <c r="MG35" s="172"/>
      <c r="MH35" s="172"/>
      <c r="MI35" s="172"/>
      <c r="MJ35" s="172"/>
      <c r="MK35" s="172"/>
      <c r="ML35" s="172"/>
      <c r="MM35" s="172"/>
      <c r="MN35" s="172"/>
      <c r="MO35" s="172"/>
      <c r="MP35" s="172"/>
      <c r="MQ35" s="172"/>
      <c r="MR35" s="172"/>
      <c r="MS35" s="172"/>
      <c r="MT35" s="172"/>
      <c r="MU35" s="172"/>
      <c r="MV35" s="172"/>
      <c r="MW35" s="172"/>
      <c r="MX35" s="172"/>
      <c r="MY35" s="172"/>
      <c r="MZ35" s="172"/>
      <c r="NA35" s="172"/>
      <c r="NB35" s="172"/>
      <c r="NC35" s="172"/>
      <c r="ND35" s="172"/>
      <c r="NE35" s="172"/>
      <c r="NF35" s="172"/>
      <c r="NG35" s="172"/>
      <c r="NH35" s="172"/>
      <c r="NI35" s="172"/>
      <c r="NJ35" s="172"/>
      <c r="NK35" s="172"/>
      <c r="NL35" s="172"/>
      <c r="NM35" s="172"/>
      <c r="NN35" s="172"/>
      <c r="NO35" s="172"/>
      <c r="NP35" s="172"/>
      <c r="NQ35" s="172"/>
      <c r="NR35" s="172"/>
      <c r="NS35" s="172"/>
      <c r="NT35" s="172"/>
      <c r="NU35" s="172"/>
      <c r="NV35" s="172"/>
      <c r="NW35" s="172"/>
      <c r="NX35" s="172"/>
      <c r="NY35" s="172"/>
      <c r="NZ35" s="172"/>
      <c r="OA35" s="172"/>
      <c r="OB35" s="172"/>
      <c r="OC35" s="172"/>
      <c r="OD35" s="172"/>
      <c r="OE35" s="172"/>
      <c r="OF35" s="172"/>
      <c r="OG35" s="172"/>
      <c r="OH35" s="172"/>
      <c r="OI35" s="172"/>
      <c r="OJ35" s="172"/>
      <c r="OK35" s="172"/>
      <c r="OL35" s="172"/>
      <c r="OM35" s="172"/>
      <c r="ON35" s="172"/>
      <c r="OO35" s="172"/>
      <c r="OP35" s="172"/>
      <c r="OQ35" s="172"/>
      <c r="OR35" s="172"/>
      <c r="OS35" s="172"/>
      <c r="OT35" s="172"/>
      <c r="OU35" s="172"/>
      <c r="OV35" s="172"/>
      <c r="OW35" s="172"/>
    </row>
    <row r="36" spans="1:413" s="69" customFormat="1" ht="12.75" customHeight="1" x14ac:dyDescent="0.25">
      <c r="A36" s="266" t="s">
        <v>179</v>
      </c>
      <c r="B36" s="68" t="s">
        <v>251</v>
      </c>
      <c r="C36" s="167">
        <f t="shared" si="68"/>
        <v>29</v>
      </c>
      <c r="D36" s="197">
        <f t="shared" si="69"/>
        <v>20</v>
      </c>
      <c r="E36" s="81">
        <f t="shared" si="70"/>
        <v>3</v>
      </c>
      <c r="F36" s="197">
        <f t="shared" si="23"/>
        <v>18</v>
      </c>
      <c r="G36" s="197">
        <f t="shared" si="24"/>
        <v>9</v>
      </c>
      <c r="H36" s="81">
        <f t="shared" si="71"/>
        <v>0</v>
      </c>
      <c r="I36" s="198">
        <f t="shared" si="72"/>
        <v>1539</v>
      </c>
      <c r="J36" s="199">
        <f t="shared" si="25"/>
        <v>53.068965517241381</v>
      </c>
      <c r="K36" s="199">
        <f>ABS(I36*100/I1)</f>
        <v>50.294117647058826</v>
      </c>
      <c r="L36" s="198">
        <f>K1</f>
        <v>34</v>
      </c>
      <c r="M36" s="198">
        <f t="shared" si="33"/>
        <v>31</v>
      </c>
      <c r="N36" s="198">
        <f t="shared" si="34"/>
        <v>0</v>
      </c>
      <c r="O36" s="198">
        <f t="shared" si="73"/>
        <v>0</v>
      </c>
      <c r="P36" s="198">
        <f t="shared" si="74"/>
        <v>0</v>
      </c>
      <c r="Q36" s="198">
        <f t="shared" si="75"/>
        <v>0</v>
      </c>
      <c r="R36" s="180">
        <f t="shared" si="76"/>
        <v>2</v>
      </c>
      <c r="S36" s="181">
        <f t="shared" si="77"/>
        <v>0</v>
      </c>
      <c r="T36" s="107">
        <f t="shared" si="78"/>
        <v>0</v>
      </c>
      <c r="U36" s="107">
        <f t="shared" si="45"/>
        <v>0</v>
      </c>
      <c r="V36" s="125">
        <f t="shared" si="27"/>
        <v>3</v>
      </c>
      <c r="W36" s="201"/>
      <c r="X36" s="81" t="s">
        <v>193</v>
      </c>
      <c r="Y36" s="81" t="s">
        <v>193</v>
      </c>
      <c r="Z36" s="81" t="s">
        <v>194</v>
      </c>
      <c r="AA36" s="81" t="s">
        <v>193</v>
      </c>
      <c r="AB36" s="81" t="s">
        <v>193</v>
      </c>
      <c r="AC36" s="81" t="s">
        <v>193</v>
      </c>
      <c r="AD36" s="81" t="s">
        <v>193</v>
      </c>
      <c r="AE36" s="81" t="s">
        <v>193</v>
      </c>
      <c r="AF36" s="81" t="s">
        <v>192</v>
      </c>
      <c r="AG36" s="81" t="s">
        <v>192</v>
      </c>
      <c r="AH36" s="81" t="s">
        <v>192</v>
      </c>
      <c r="AI36" s="81" t="s">
        <v>192</v>
      </c>
      <c r="AJ36" s="81" t="s">
        <v>192</v>
      </c>
      <c r="AK36" s="81" t="s">
        <v>192</v>
      </c>
      <c r="AL36" s="81" t="s">
        <v>192</v>
      </c>
      <c r="AM36" s="342"/>
      <c r="AN36" s="81" t="s">
        <v>192</v>
      </c>
      <c r="AO36" s="81" t="s">
        <v>193</v>
      </c>
      <c r="AP36" s="81" t="s">
        <v>192</v>
      </c>
      <c r="AQ36" s="81" t="s">
        <v>192</v>
      </c>
      <c r="AR36" s="81" t="s">
        <v>192</v>
      </c>
      <c r="AS36" s="81" t="s">
        <v>193</v>
      </c>
      <c r="AT36" s="81" t="s">
        <v>192</v>
      </c>
      <c r="AU36" s="81" t="s">
        <v>192</v>
      </c>
      <c r="AV36" s="81" t="s">
        <v>192</v>
      </c>
      <c r="AW36" s="81" t="s">
        <v>192</v>
      </c>
      <c r="AX36" s="81" t="s">
        <v>192</v>
      </c>
      <c r="AY36" s="81" t="s">
        <v>192</v>
      </c>
      <c r="AZ36" s="81" t="s">
        <v>192</v>
      </c>
      <c r="BA36" s="81" t="s">
        <v>192</v>
      </c>
      <c r="BB36" s="81" t="s">
        <v>193</v>
      </c>
      <c r="BC36" s="81" t="s">
        <v>193</v>
      </c>
      <c r="BD36" s="81" t="s">
        <v>192</v>
      </c>
      <c r="BE36" s="342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203"/>
      <c r="BU36" s="81"/>
      <c r="BV36" s="81">
        <v>30</v>
      </c>
      <c r="BW36" s="81"/>
      <c r="BX36" s="81"/>
      <c r="BY36" s="81">
        <v>6</v>
      </c>
      <c r="BZ36" s="81">
        <v>33</v>
      </c>
      <c r="CA36" s="81">
        <v>15</v>
      </c>
      <c r="CB36" s="81">
        <v>4</v>
      </c>
      <c r="CC36" s="81">
        <v>77</v>
      </c>
      <c r="CD36" s="81">
        <v>90</v>
      </c>
      <c r="CE36" s="81">
        <v>66</v>
      </c>
      <c r="CF36" s="81">
        <v>63</v>
      </c>
      <c r="CG36" s="81">
        <v>72</v>
      </c>
      <c r="CH36" s="81">
        <v>62</v>
      </c>
      <c r="CI36" s="81">
        <v>45</v>
      </c>
      <c r="CJ36" s="342"/>
      <c r="CK36" s="81">
        <v>63</v>
      </c>
      <c r="CL36" s="81">
        <v>38</v>
      </c>
      <c r="CM36" s="81">
        <v>88</v>
      </c>
      <c r="CN36" s="81">
        <v>45</v>
      </c>
      <c r="CO36" s="81">
        <v>45</v>
      </c>
      <c r="CP36" s="81">
        <v>36</v>
      </c>
      <c r="CQ36" s="81">
        <v>90</v>
      </c>
      <c r="CR36" s="81">
        <v>67</v>
      </c>
      <c r="CS36" s="81">
        <v>53</v>
      </c>
      <c r="CT36" s="81">
        <v>78</v>
      </c>
      <c r="CU36" s="81">
        <v>90</v>
      </c>
      <c r="CV36" s="81">
        <v>45</v>
      </c>
      <c r="CW36" s="81">
        <v>60</v>
      </c>
      <c r="CX36" s="81">
        <v>83</v>
      </c>
      <c r="CY36" s="81">
        <v>22</v>
      </c>
      <c r="CZ36" s="81">
        <v>9</v>
      </c>
      <c r="DA36" s="81">
        <v>64</v>
      </c>
      <c r="DB36" s="342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203"/>
      <c r="DR36" s="81"/>
      <c r="DS36" s="81" t="s">
        <v>201</v>
      </c>
      <c r="DT36" s="81"/>
      <c r="DU36" s="81"/>
      <c r="DV36" s="81" t="s">
        <v>201</v>
      </c>
      <c r="DW36" s="81" t="s">
        <v>201</v>
      </c>
      <c r="DX36" s="81" t="s">
        <v>201</v>
      </c>
      <c r="DY36" s="81" t="s">
        <v>201</v>
      </c>
      <c r="DZ36" s="81" t="s">
        <v>202</v>
      </c>
      <c r="EA36" s="81"/>
      <c r="EB36" s="81" t="s">
        <v>202</v>
      </c>
      <c r="EC36" s="81" t="s">
        <v>202</v>
      </c>
      <c r="ED36" s="81" t="s">
        <v>202</v>
      </c>
      <c r="EE36" s="81" t="s">
        <v>202</v>
      </c>
      <c r="EF36" s="81" t="s">
        <v>202</v>
      </c>
      <c r="EG36" s="81"/>
      <c r="EH36" s="81" t="s">
        <v>202</v>
      </c>
      <c r="EI36" s="81" t="s">
        <v>201</v>
      </c>
      <c r="EJ36" s="81" t="s">
        <v>202</v>
      </c>
      <c r="EK36" s="81" t="s">
        <v>202</v>
      </c>
      <c r="EL36" s="81" t="s">
        <v>202</v>
      </c>
      <c r="EM36" s="81" t="s">
        <v>201</v>
      </c>
      <c r="EN36" s="81" t="s">
        <v>202</v>
      </c>
      <c r="EO36" s="81" t="s">
        <v>202</v>
      </c>
      <c r="EP36" s="81" t="s">
        <v>202</v>
      </c>
      <c r="EQ36" s="81" t="s">
        <v>202</v>
      </c>
      <c r="ER36" s="81"/>
      <c r="ES36" s="81" t="s">
        <v>202</v>
      </c>
      <c r="ET36" s="81" t="s">
        <v>202</v>
      </c>
      <c r="EU36" s="81" t="s">
        <v>202</v>
      </c>
      <c r="EV36" s="81" t="s">
        <v>201</v>
      </c>
      <c r="EW36" s="81" t="s">
        <v>201</v>
      </c>
      <c r="EX36" s="81" t="s">
        <v>202</v>
      </c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204">
        <f t="shared" si="42"/>
        <v>2</v>
      </c>
      <c r="FN36" s="205">
        <f t="shared" si="43"/>
        <v>0</v>
      </c>
      <c r="FO36" s="66">
        <f t="shared" si="44"/>
        <v>0</v>
      </c>
      <c r="FP36" s="81"/>
      <c r="FQ36" s="81"/>
      <c r="FR36" s="81"/>
      <c r="FS36" s="81"/>
      <c r="FT36" s="81"/>
      <c r="FU36" s="342">
        <v>1</v>
      </c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342">
        <v>1</v>
      </c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208">
        <f t="shared" si="79"/>
        <v>3</v>
      </c>
      <c r="HM36" s="81"/>
      <c r="HN36" s="81"/>
      <c r="HO36" s="81"/>
      <c r="HP36" s="317"/>
      <c r="HQ36" s="81"/>
      <c r="HR36" s="81"/>
      <c r="HS36" s="81"/>
      <c r="HT36" s="81"/>
      <c r="HU36" s="81"/>
      <c r="HV36" s="81">
        <v>1</v>
      </c>
      <c r="HW36" s="81"/>
      <c r="HX36" s="81">
        <v>1</v>
      </c>
      <c r="HY36" s="81"/>
      <c r="HZ36" s="81"/>
      <c r="IA36" s="81"/>
      <c r="IB36" s="81"/>
      <c r="IC36" s="81"/>
      <c r="ID36" s="85"/>
      <c r="IE36" s="81"/>
      <c r="IF36" s="81"/>
      <c r="IG36" s="81"/>
      <c r="IH36" s="81"/>
      <c r="II36" s="81"/>
      <c r="IJ36" s="81"/>
      <c r="IK36" s="81">
        <v>1</v>
      </c>
      <c r="IL36" s="81"/>
      <c r="IM36" s="81"/>
      <c r="IN36" s="81"/>
      <c r="IO36" s="81"/>
      <c r="IP36" s="81"/>
      <c r="IQ36" s="81"/>
      <c r="IR36" s="81"/>
      <c r="IS36" s="81"/>
      <c r="IT36" s="125"/>
      <c r="IU36" s="85"/>
      <c r="IV36" s="81"/>
      <c r="IW36" s="81"/>
      <c r="IX36" s="81"/>
      <c r="IY36" s="81"/>
      <c r="IZ36" s="81"/>
      <c r="JA36" s="81"/>
      <c r="JB36" s="81"/>
      <c r="JC36" s="125"/>
      <c r="JD36" s="85"/>
      <c r="JE36" s="81"/>
      <c r="JF36" s="81"/>
      <c r="JG36" s="81"/>
      <c r="JH36" s="125"/>
      <c r="JI36" s="172"/>
      <c r="JJ36" s="172"/>
      <c r="JK36" s="172"/>
      <c r="JL36" s="172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2"/>
      <c r="JX36" s="172"/>
      <c r="JY36" s="172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2"/>
      <c r="LZ36" s="172"/>
      <c r="MA36" s="172"/>
      <c r="MB36" s="172"/>
      <c r="MC36" s="172"/>
      <c r="MD36" s="172"/>
      <c r="ME36" s="172"/>
      <c r="MF36" s="172"/>
      <c r="MG36" s="172"/>
      <c r="MH36" s="172"/>
      <c r="MI36" s="172"/>
      <c r="MJ36" s="172"/>
      <c r="MK36" s="172"/>
      <c r="ML36" s="172"/>
      <c r="MM36" s="172"/>
      <c r="MN36" s="172"/>
      <c r="MO36" s="172"/>
      <c r="MP36" s="172"/>
      <c r="MQ36" s="172"/>
      <c r="MR36" s="172"/>
      <c r="MS36" s="172"/>
      <c r="MT36" s="172"/>
      <c r="MU36" s="172"/>
      <c r="MV36" s="172"/>
      <c r="MW36" s="172"/>
      <c r="MX36" s="172"/>
      <c r="MY36" s="172"/>
      <c r="MZ36" s="172"/>
      <c r="NA36" s="172"/>
      <c r="NB36" s="172"/>
      <c r="NC36" s="172"/>
      <c r="ND36" s="172"/>
      <c r="NE36" s="172"/>
      <c r="NF36" s="172"/>
      <c r="NG36" s="172"/>
      <c r="NH36" s="172"/>
      <c r="NI36" s="172"/>
      <c r="NJ36" s="172"/>
      <c r="NK36" s="172"/>
      <c r="NL36" s="172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2"/>
      <c r="OD36" s="172"/>
      <c r="OE36" s="172"/>
      <c r="OF36" s="172"/>
      <c r="OG36" s="172"/>
      <c r="OH36" s="172"/>
      <c r="OI36" s="172"/>
      <c r="OJ36" s="172"/>
      <c r="OK36" s="172"/>
      <c r="OL36" s="172"/>
      <c r="OM36" s="172"/>
      <c r="ON36" s="172"/>
      <c r="OO36" s="172"/>
      <c r="OP36" s="172"/>
      <c r="OQ36" s="172"/>
      <c r="OR36" s="172"/>
      <c r="OS36" s="172"/>
      <c r="OT36" s="172"/>
      <c r="OU36" s="172"/>
      <c r="OV36" s="172"/>
      <c r="OW36" s="172"/>
    </row>
    <row r="37" spans="1:413" s="70" customFormat="1" x14ac:dyDescent="0.25">
      <c r="A37" s="266" t="s">
        <v>168</v>
      </c>
      <c r="B37" s="68" t="s">
        <v>171</v>
      </c>
      <c r="C37" s="167">
        <f t="shared" si="68"/>
        <v>28</v>
      </c>
      <c r="D37" s="197">
        <f t="shared" si="69"/>
        <v>23</v>
      </c>
      <c r="E37" s="81">
        <f t="shared" si="70"/>
        <v>11</v>
      </c>
      <c r="F37" s="197">
        <f t="shared" si="23"/>
        <v>11</v>
      </c>
      <c r="G37" s="197">
        <f t="shared" si="24"/>
        <v>5</v>
      </c>
      <c r="H37" s="81">
        <f t="shared" si="71"/>
        <v>4</v>
      </c>
      <c r="I37" s="198">
        <f t="shared" si="72"/>
        <v>1983</v>
      </c>
      <c r="J37" s="199">
        <f t="shared" si="25"/>
        <v>70.821428571428569</v>
      </c>
      <c r="K37" s="199">
        <f>ABS(I37*100/I1)</f>
        <v>64.803921568627445</v>
      </c>
      <c r="L37" s="198">
        <f>K1</f>
        <v>34</v>
      </c>
      <c r="M37" s="198">
        <f t="shared" si="33"/>
        <v>29</v>
      </c>
      <c r="N37" s="198">
        <f t="shared" si="34"/>
        <v>4</v>
      </c>
      <c r="O37" s="198">
        <f t="shared" si="73"/>
        <v>0</v>
      </c>
      <c r="P37" s="198">
        <f t="shared" si="74"/>
        <v>0</v>
      </c>
      <c r="Q37" s="198">
        <f t="shared" si="75"/>
        <v>4</v>
      </c>
      <c r="R37" s="180">
        <f t="shared" si="76"/>
        <v>10</v>
      </c>
      <c r="S37" s="181">
        <f t="shared" si="77"/>
        <v>0</v>
      </c>
      <c r="T37" s="107">
        <f t="shared" si="78"/>
        <v>1</v>
      </c>
      <c r="U37" s="107">
        <f t="shared" si="45"/>
        <v>1</v>
      </c>
      <c r="V37" s="125">
        <f t="shared" si="27"/>
        <v>2</v>
      </c>
      <c r="W37" s="201"/>
      <c r="X37" s="81" t="s">
        <v>193</v>
      </c>
      <c r="Y37" s="81" t="s">
        <v>200</v>
      </c>
      <c r="Z37" s="81" t="s">
        <v>192</v>
      </c>
      <c r="AA37" s="81" t="s">
        <v>193</v>
      </c>
      <c r="AB37" s="81" t="s">
        <v>193</v>
      </c>
      <c r="AC37" s="81" t="s">
        <v>192</v>
      </c>
      <c r="AD37" s="81" t="s">
        <v>193</v>
      </c>
      <c r="AE37" s="81" t="s">
        <v>192</v>
      </c>
      <c r="AF37" s="81" t="s">
        <v>193</v>
      </c>
      <c r="AG37" s="81" t="s">
        <v>193</v>
      </c>
      <c r="AH37" s="81" t="s">
        <v>192</v>
      </c>
      <c r="AI37" s="81" t="s">
        <v>192</v>
      </c>
      <c r="AJ37" s="81" t="s">
        <v>192</v>
      </c>
      <c r="AK37" s="81" t="s">
        <v>192</v>
      </c>
      <c r="AL37" s="81" t="s">
        <v>192</v>
      </c>
      <c r="AM37" s="81" t="s">
        <v>192</v>
      </c>
      <c r="AN37" s="81" t="s">
        <v>192</v>
      </c>
      <c r="AO37" s="433" t="s">
        <v>221</v>
      </c>
      <c r="AP37" s="81" t="s">
        <v>192</v>
      </c>
      <c r="AQ37" s="81" t="s">
        <v>192</v>
      </c>
      <c r="AR37" s="81" t="s">
        <v>192</v>
      </c>
      <c r="AS37" s="81" t="s">
        <v>192</v>
      </c>
      <c r="AT37" s="81" t="s">
        <v>192</v>
      </c>
      <c r="AU37" s="81" t="s">
        <v>192</v>
      </c>
      <c r="AV37" s="81" t="s">
        <v>192</v>
      </c>
      <c r="AW37" s="81" t="s">
        <v>192</v>
      </c>
      <c r="AX37" s="81" t="s">
        <v>192</v>
      </c>
      <c r="AY37" s="81" t="s">
        <v>192</v>
      </c>
      <c r="AZ37" s="81" t="s">
        <v>192</v>
      </c>
      <c r="BA37" s="439" t="s">
        <v>221</v>
      </c>
      <c r="BB37" s="81" t="s">
        <v>192</v>
      </c>
      <c r="BC37" s="439" t="s">
        <v>221</v>
      </c>
      <c r="BD37" s="439" t="s">
        <v>221</v>
      </c>
      <c r="BE37" s="81" t="s">
        <v>192</v>
      </c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203"/>
      <c r="BU37" s="81">
        <v>20</v>
      </c>
      <c r="BV37" s="81"/>
      <c r="BW37" s="81">
        <v>45</v>
      </c>
      <c r="BX37" s="81">
        <v>1</v>
      </c>
      <c r="BY37" s="81">
        <v>33</v>
      </c>
      <c r="BZ37" s="81">
        <v>66</v>
      </c>
      <c r="CA37" s="81">
        <v>27</v>
      </c>
      <c r="CB37" s="81">
        <v>58</v>
      </c>
      <c r="CC37" s="81"/>
      <c r="CD37" s="81">
        <v>54</v>
      </c>
      <c r="CE37" s="81">
        <v>66</v>
      </c>
      <c r="CF37" s="81">
        <v>87</v>
      </c>
      <c r="CG37" s="81">
        <v>72</v>
      </c>
      <c r="CH37" s="81">
        <v>87</v>
      </c>
      <c r="CI37" s="81">
        <v>90</v>
      </c>
      <c r="CJ37" s="81">
        <v>79</v>
      </c>
      <c r="CK37" s="81">
        <v>90</v>
      </c>
      <c r="CL37" s="433" t="s">
        <v>221</v>
      </c>
      <c r="CM37" s="81">
        <v>90</v>
      </c>
      <c r="CN37" s="81">
        <v>65</v>
      </c>
      <c r="CO37" s="81">
        <v>90</v>
      </c>
      <c r="CP37" s="81">
        <v>79</v>
      </c>
      <c r="CQ37" s="81">
        <v>86</v>
      </c>
      <c r="CR37" s="81">
        <v>90</v>
      </c>
      <c r="CS37" s="81">
        <v>90</v>
      </c>
      <c r="CT37" s="81">
        <v>90</v>
      </c>
      <c r="CU37" s="81">
        <v>90</v>
      </c>
      <c r="CV37" s="81">
        <v>90</v>
      </c>
      <c r="CW37" s="81">
        <v>90</v>
      </c>
      <c r="CX37" s="433" t="s">
        <v>221</v>
      </c>
      <c r="CY37" s="81">
        <v>68</v>
      </c>
      <c r="CZ37" s="433" t="s">
        <v>221</v>
      </c>
      <c r="DA37" s="433" t="s">
        <v>221</v>
      </c>
      <c r="DB37" s="81">
        <v>90</v>
      </c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203"/>
      <c r="DR37" s="81" t="s">
        <v>201</v>
      </c>
      <c r="DS37" s="81"/>
      <c r="DT37" s="81" t="s">
        <v>202</v>
      </c>
      <c r="DU37" s="81" t="s">
        <v>201</v>
      </c>
      <c r="DV37" s="81" t="s">
        <v>201</v>
      </c>
      <c r="DW37" s="81" t="s">
        <v>202</v>
      </c>
      <c r="DX37" s="81" t="s">
        <v>201</v>
      </c>
      <c r="DY37" s="81" t="s">
        <v>202</v>
      </c>
      <c r="DZ37" s="81"/>
      <c r="EA37" s="81" t="s">
        <v>201</v>
      </c>
      <c r="EB37" s="81" t="s">
        <v>202</v>
      </c>
      <c r="EC37" s="81" t="s">
        <v>202</v>
      </c>
      <c r="ED37" s="81" t="s">
        <v>202</v>
      </c>
      <c r="EE37" s="81" t="s">
        <v>202</v>
      </c>
      <c r="EF37" s="81"/>
      <c r="EG37" s="81" t="s">
        <v>202</v>
      </c>
      <c r="EH37" s="81"/>
      <c r="EI37" s="81"/>
      <c r="EJ37" s="81"/>
      <c r="EK37" s="81" t="s">
        <v>202</v>
      </c>
      <c r="EL37" s="81"/>
      <c r="EM37" s="81" t="s">
        <v>202</v>
      </c>
      <c r="EN37" s="81"/>
      <c r="EO37" s="81"/>
      <c r="EP37" s="81"/>
      <c r="EQ37" s="81"/>
      <c r="ER37" s="81"/>
      <c r="ES37" s="81"/>
      <c r="ET37" s="81"/>
      <c r="EU37" s="81"/>
      <c r="EV37" s="81" t="s">
        <v>202</v>
      </c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204">
        <f t="shared" si="42"/>
        <v>10</v>
      </c>
      <c r="FN37" s="205">
        <f t="shared" si="43"/>
        <v>0</v>
      </c>
      <c r="FO37" s="66">
        <f t="shared" si="44"/>
        <v>1</v>
      </c>
      <c r="FP37" s="81"/>
      <c r="FQ37" s="81"/>
      <c r="FR37" s="81"/>
      <c r="FS37" s="81"/>
      <c r="FT37" s="81"/>
      <c r="FU37" s="81"/>
      <c r="FV37" s="81"/>
      <c r="FW37" s="81"/>
      <c r="FX37" s="81"/>
      <c r="FY37" s="205">
        <v>1</v>
      </c>
      <c r="FZ37" s="81"/>
      <c r="GA37" s="81"/>
      <c r="GB37" s="81"/>
      <c r="GC37" s="205">
        <v>1</v>
      </c>
      <c r="GD37" s="205">
        <v>1</v>
      </c>
      <c r="GE37" s="205">
        <v>1</v>
      </c>
      <c r="GF37" s="205">
        <v>1</v>
      </c>
      <c r="GG37" s="433" t="s">
        <v>221</v>
      </c>
      <c r="GH37" s="342">
        <v>1</v>
      </c>
      <c r="GI37" s="81"/>
      <c r="GJ37" s="81"/>
      <c r="GK37" s="81"/>
      <c r="GL37" s="342">
        <v>1</v>
      </c>
      <c r="GM37" s="81"/>
      <c r="GN37" s="342">
        <v>1</v>
      </c>
      <c r="GO37" s="81"/>
      <c r="GP37" s="81"/>
      <c r="GQ37" s="342">
        <v>1</v>
      </c>
      <c r="GR37" s="342">
        <v>1</v>
      </c>
      <c r="GS37" s="433" t="s">
        <v>221</v>
      </c>
      <c r="GT37" s="343" t="s">
        <v>220</v>
      </c>
      <c r="GU37" s="433" t="s">
        <v>221</v>
      </c>
      <c r="GV37" s="433" t="s">
        <v>221</v>
      </c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208">
        <f t="shared" si="79"/>
        <v>2</v>
      </c>
      <c r="HM37" s="81"/>
      <c r="HN37" s="81"/>
      <c r="HO37" s="81"/>
      <c r="HP37" s="317"/>
      <c r="HQ37" s="81"/>
      <c r="HR37" s="81"/>
      <c r="HS37" s="81"/>
      <c r="HT37" s="81"/>
      <c r="HU37" s="81"/>
      <c r="HV37" s="81">
        <v>1</v>
      </c>
      <c r="HW37" s="81"/>
      <c r="HX37" s="81"/>
      <c r="HY37" s="81"/>
      <c r="HZ37" s="81"/>
      <c r="IA37" s="81"/>
      <c r="IB37" s="81"/>
      <c r="IC37" s="81"/>
      <c r="ID37" s="85"/>
      <c r="IE37" s="81"/>
      <c r="IF37" s="81"/>
      <c r="IG37" s="81"/>
      <c r="IH37" s="81"/>
      <c r="II37" s="81"/>
      <c r="IJ37" s="81"/>
      <c r="IK37" s="81"/>
      <c r="IL37" s="81">
        <v>1</v>
      </c>
      <c r="IM37" s="81"/>
      <c r="IN37" s="81"/>
      <c r="IO37" s="81"/>
      <c r="IP37" s="81"/>
      <c r="IQ37" s="81"/>
      <c r="IR37" s="81"/>
      <c r="IS37" s="81"/>
      <c r="IT37" s="125"/>
      <c r="IU37" s="85"/>
      <c r="IV37" s="81"/>
      <c r="IW37" s="81"/>
      <c r="IX37" s="81"/>
      <c r="IY37" s="81"/>
      <c r="IZ37" s="81"/>
      <c r="JA37" s="81"/>
      <c r="JB37" s="81"/>
      <c r="JC37" s="125"/>
      <c r="JD37" s="85"/>
      <c r="JE37" s="81"/>
      <c r="JF37" s="81"/>
      <c r="JG37" s="81"/>
      <c r="JH37" s="125"/>
      <c r="JI37" s="172"/>
      <c r="JJ37" s="172"/>
      <c r="JK37" s="172"/>
      <c r="JL37" s="172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2"/>
      <c r="JX37" s="172"/>
      <c r="JY37" s="172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2"/>
      <c r="LZ37" s="172"/>
      <c r="MA37" s="172"/>
      <c r="MB37" s="172"/>
      <c r="MC37" s="172"/>
      <c r="MD37" s="172"/>
      <c r="ME37" s="172"/>
      <c r="MF37" s="172"/>
      <c r="MG37" s="172"/>
      <c r="MH37" s="172"/>
      <c r="MI37" s="172"/>
      <c r="MJ37" s="172"/>
      <c r="MK37" s="172"/>
      <c r="ML37" s="172"/>
      <c r="MM37" s="172"/>
      <c r="MN37" s="172"/>
      <c r="MO37" s="172"/>
      <c r="MP37" s="172"/>
      <c r="MQ37" s="172"/>
      <c r="MR37" s="172"/>
      <c r="MS37" s="172"/>
      <c r="MT37" s="172"/>
      <c r="MU37" s="172"/>
      <c r="MV37" s="172"/>
      <c r="MW37" s="172"/>
      <c r="MX37" s="172"/>
      <c r="MY37" s="172"/>
      <c r="MZ37" s="172"/>
      <c r="NA37" s="172"/>
      <c r="NB37" s="172"/>
      <c r="NC37" s="172"/>
      <c r="ND37" s="172"/>
      <c r="NE37" s="172"/>
      <c r="NF37" s="172"/>
      <c r="NG37" s="172"/>
      <c r="NH37" s="172"/>
      <c r="NI37" s="172"/>
      <c r="NJ37" s="172"/>
      <c r="NK37" s="172"/>
      <c r="NL37" s="172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2"/>
      <c r="OD37" s="172"/>
      <c r="OE37" s="172"/>
      <c r="OF37" s="172"/>
      <c r="OG37" s="172"/>
      <c r="OH37" s="172"/>
      <c r="OI37" s="172"/>
      <c r="OJ37" s="172"/>
      <c r="OK37" s="172"/>
      <c r="OL37" s="172"/>
      <c r="OM37" s="172"/>
      <c r="ON37" s="172"/>
      <c r="OO37" s="172"/>
      <c r="OP37" s="172"/>
      <c r="OQ37" s="172"/>
      <c r="OR37" s="172"/>
      <c r="OS37" s="172"/>
      <c r="OT37" s="172"/>
      <c r="OU37" s="172"/>
      <c r="OV37" s="172"/>
      <c r="OW37" s="172"/>
    </row>
    <row r="38" spans="1:413" s="71" customFormat="1" x14ac:dyDescent="0.25">
      <c r="A38" s="266" t="s">
        <v>132</v>
      </c>
      <c r="B38" s="68" t="s">
        <v>252</v>
      </c>
      <c r="C38" s="167">
        <f t="shared" si="68"/>
        <v>32</v>
      </c>
      <c r="D38" s="197">
        <f t="shared" si="69"/>
        <v>32</v>
      </c>
      <c r="E38" s="81">
        <f t="shared" si="70"/>
        <v>28</v>
      </c>
      <c r="F38" s="197">
        <f t="shared" si="23"/>
        <v>4</v>
      </c>
      <c r="G38" s="197">
        <f t="shared" si="24"/>
        <v>0</v>
      </c>
      <c r="H38" s="81">
        <f t="shared" si="71"/>
        <v>2</v>
      </c>
      <c r="I38" s="198">
        <f t="shared" si="72"/>
        <v>2816</v>
      </c>
      <c r="J38" s="199">
        <f t="shared" si="25"/>
        <v>88</v>
      </c>
      <c r="K38" s="199">
        <f>ABS(I38*100/I1)</f>
        <v>92.026143790849673</v>
      </c>
      <c r="L38" s="198">
        <f>K1</f>
        <v>34</v>
      </c>
      <c r="M38" s="198">
        <f t="shared" si="33"/>
        <v>32</v>
      </c>
      <c r="N38" s="198">
        <f t="shared" si="34"/>
        <v>1</v>
      </c>
      <c r="O38" s="198">
        <f t="shared" si="73"/>
        <v>0</v>
      </c>
      <c r="P38" s="198">
        <f t="shared" si="74"/>
        <v>0</v>
      </c>
      <c r="Q38" s="198">
        <f t="shared" si="75"/>
        <v>1</v>
      </c>
      <c r="R38" s="180">
        <f t="shared" si="76"/>
        <v>9</v>
      </c>
      <c r="S38" s="181">
        <f t="shared" si="77"/>
        <v>0</v>
      </c>
      <c r="T38" s="107">
        <f t="shared" si="78"/>
        <v>0</v>
      </c>
      <c r="U38" s="107">
        <f t="shared" si="45"/>
        <v>0</v>
      </c>
      <c r="V38" s="125">
        <f t="shared" si="27"/>
        <v>6</v>
      </c>
      <c r="W38" s="201"/>
      <c r="X38" s="81" t="s">
        <v>192</v>
      </c>
      <c r="Y38" s="81" t="s">
        <v>192</v>
      </c>
      <c r="Z38" s="81" t="s">
        <v>192</v>
      </c>
      <c r="AA38" s="81" t="s">
        <v>192</v>
      </c>
      <c r="AB38" s="81" t="s">
        <v>192</v>
      </c>
      <c r="AC38" s="81" t="s">
        <v>192</v>
      </c>
      <c r="AD38" s="81" t="s">
        <v>192</v>
      </c>
      <c r="AE38" s="81" t="s">
        <v>192</v>
      </c>
      <c r="AF38" s="81" t="s">
        <v>192</v>
      </c>
      <c r="AG38" s="81" t="s">
        <v>192</v>
      </c>
      <c r="AH38" s="81" t="s">
        <v>192</v>
      </c>
      <c r="AI38" s="81" t="s">
        <v>192</v>
      </c>
      <c r="AJ38" s="81" t="s">
        <v>192</v>
      </c>
      <c r="AK38" s="81" t="s">
        <v>192</v>
      </c>
      <c r="AL38" s="433" t="s">
        <v>221</v>
      </c>
      <c r="AM38" s="81" t="s">
        <v>192</v>
      </c>
      <c r="AN38" s="81" t="s">
        <v>192</v>
      </c>
      <c r="AO38" s="81" t="s">
        <v>192</v>
      </c>
      <c r="AP38" s="81" t="s">
        <v>192</v>
      </c>
      <c r="AQ38" s="81" t="s">
        <v>192</v>
      </c>
      <c r="AR38" s="81" t="s">
        <v>192</v>
      </c>
      <c r="AS38" s="81" t="s">
        <v>192</v>
      </c>
      <c r="AT38" s="81" t="s">
        <v>192</v>
      </c>
      <c r="AU38" s="81" t="s">
        <v>192</v>
      </c>
      <c r="AV38" s="81" t="s">
        <v>192</v>
      </c>
      <c r="AW38" s="81" t="s">
        <v>192</v>
      </c>
      <c r="AX38" s="81" t="s">
        <v>192</v>
      </c>
      <c r="AY38" s="81" t="s">
        <v>192</v>
      </c>
      <c r="AZ38" s="81" t="s">
        <v>192</v>
      </c>
      <c r="BA38" s="81" t="s">
        <v>192</v>
      </c>
      <c r="BB38" s="81" t="s">
        <v>192</v>
      </c>
      <c r="BC38" s="81" t="s">
        <v>192</v>
      </c>
      <c r="BD38" s="342"/>
      <c r="BE38" s="81" t="s">
        <v>192</v>
      </c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203"/>
      <c r="BU38" s="81">
        <v>90</v>
      </c>
      <c r="BV38" s="81">
        <v>60</v>
      </c>
      <c r="BW38" s="81">
        <v>90</v>
      </c>
      <c r="BX38" s="81">
        <v>90</v>
      </c>
      <c r="BY38" s="81">
        <v>90</v>
      </c>
      <c r="BZ38" s="81">
        <v>90</v>
      </c>
      <c r="CA38" s="81">
        <v>90</v>
      </c>
      <c r="CB38" s="81">
        <v>90</v>
      </c>
      <c r="CC38" s="81">
        <v>90</v>
      </c>
      <c r="CD38" s="81">
        <v>90</v>
      </c>
      <c r="CE38" s="81">
        <v>90</v>
      </c>
      <c r="CF38" s="81">
        <v>90</v>
      </c>
      <c r="CG38" s="81">
        <v>86</v>
      </c>
      <c r="CH38" s="81">
        <v>90</v>
      </c>
      <c r="CI38" s="433" t="s">
        <v>221</v>
      </c>
      <c r="CJ38" s="81">
        <v>89</v>
      </c>
      <c r="CK38" s="81">
        <v>90</v>
      </c>
      <c r="CL38" s="81">
        <v>90</v>
      </c>
      <c r="CM38" s="81">
        <v>90</v>
      </c>
      <c r="CN38" s="81">
        <v>90</v>
      </c>
      <c r="CO38" s="81">
        <v>90</v>
      </c>
      <c r="CP38" s="81">
        <v>90</v>
      </c>
      <c r="CQ38" s="81">
        <v>90</v>
      </c>
      <c r="CR38" s="81">
        <v>90</v>
      </c>
      <c r="CS38" s="81">
        <v>90</v>
      </c>
      <c r="CT38" s="81">
        <v>90</v>
      </c>
      <c r="CU38" s="81">
        <v>90</v>
      </c>
      <c r="CV38" s="81">
        <v>90</v>
      </c>
      <c r="CW38" s="81">
        <v>90</v>
      </c>
      <c r="CX38" s="81">
        <v>90</v>
      </c>
      <c r="CY38" s="81">
        <v>90</v>
      </c>
      <c r="CZ38" s="81">
        <v>90</v>
      </c>
      <c r="DA38" s="433" t="s">
        <v>221</v>
      </c>
      <c r="DB38" s="81">
        <v>61</v>
      </c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203"/>
      <c r="DR38" s="81"/>
      <c r="DS38" s="81" t="s">
        <v>202</v>
      </c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 t="s">
        <v>202</v>
      </c>
      <c r="EE38" s="81"/>
      <c r="EF38" s="81"/>
      <c r="EG38" s="81" t="s">
        <v>202</v>
      </c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 t="s">
        <v>202</v>
      </c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204">
        <f t="shared" si="42"/>
        <v>11</v>
      </c>
      <c r="FN38" s="205">
        <f t="shared" si="43"/>
        <v>0</v>
      </c>
      <c r="FO38" s="66">
        <f t="shared" si="44"/>
        <v>0</v>
      </c>
      <c r="FP38" s="81"/>
      <c r="FQ38" s="205">
        <v>1</v>
      </c>
      <c r="FR38" s="205">
        <v>1</v>
      </c>
      <c r="FS38" s="205">
        <v>1</v>
      </c>
      <c r="FT38" s="81"/>
      <c r="FU38" s="81"/>
      <c r="FV38" s="81"/>
      <c r="FW38" s="81"/>
      <c r="FX38" s="81"/>
      <c r="FY38" s="81"/>
      <c r="FZ38" s="205">
        <v>1</v>
      </c>
      <c r="GA38" s="81"/>
      <c r="GB38" s="81"/>
      <c r="GC38" s="205">
        <v>1</v>
      </c>
      <c r="GD38" s="433" t="s">
        <v>221</v>
      </c>
      <c r="GE38" s="81"/>
      <c r="GF38" s="81"/>
      <c r="GG38" s="81"/>
      <c r="GH38" s="342">
        <v>1</v>
      </c>
      <c r="GI38" s="81"/>
      <c r="GJ38" s="342">
        <v>1</v>
      </c>
      <c r="GK38" s="81"/>
      <c r="GL38" s="342">
        <v>1</v>
      </c>
      <c r="GM38" s="81"/>
      <c r="GN38" s="81"/>
      <c r="GO38" s="81"/>
      <c r="GP38" s="81"/>
      <c r="GQ38" s="81"/>
      <c r="GR38" s="81"/>
      <c r="GS38" s="81"/>
      <c r="GT38" s="342">
        <v>1</v>
      </c>
      <c r="GU38" s="342">
        <v>1</v>
      </c>
      <c r="GV38" s="433" t="s">
        <v>221</v>
      </c>
      <c r="GW38" s="342">
        <v>1</v>
      </c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208">
        <f t="shared" si="79"/>
        <v>6</v>
      </c>
      <c r="HM38" s="81"/>
      <c r="HN38" s="81"/>
      <c r="HO38" s="81"/>
      <c r="HP38" s="317">
        <v>1</v>
      </c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>
        <v>1</v>
      </c>
      <c r="ID38" s="85"/>
      <c r="IE38" s="81">
        <v>1</v>
      </c>
      <c r="IF38" s="81"/>
      <c r="IG38" s="81">
        <v>1</v>
      </c>
      <c r="IH38" s="81"/>
      <c r="II38" s="81"/>
      <c r="IJ38" s="81"/>
      <c r="IK38" s="81"/>
      <c r="IL38" s="81"/>
      <c r="IM38" s="81">
        <v>1</v>
      </c>
      <c r="IN38" s="81"/>
      <c r="IO38" s="81"/>
      <c r="IP38" s="81"/>
      <c r="IQ38" s="81">
        <v>1</v>
      </c>
      <c r="IR38" s="81"/>
      <c r="IS38" s="81"/>
      <c r="IT38" s="125"/>
      <c r="IU38" s="85"/>
      <c r="IV38" s="81"/>
      <c r="IW38" s="81"/>
      <c r="IX38" s="81"/>
      <c r="IY38" s="81"/>
      <c r="IZ38" s="81"/>
      <c r="JA38" s="81"/>
      <c r="JB38" s="81"/>
      <c r="JC38" s="125"/>
      <c r="JD38" s="85"/>
      <c r="JE38" s="81"/>
      <c r="JF38" s="81"/>
      <c r="JG38" s="81"/>
      <c r="JH38" s="125"/>
      <c r="JI38" s="172"/>
      <c r="JJ38" s="172"/>
      <c r="JK38" s="172"/>
      <c r="JL38" s="172"/>
      <c r="JM38" s="172"/>
      <c r="JN38" s="172"/>
      <c r="JO38" s="172"/>
      <c r="JP38" s="172"/>
      <c r="JQ38" s="172"/>
      <c r="JR38" s="172"/>
      <c r="JS38" s="172"/>
      <c r="JT38" s="172"/>
      <c r="JU38" s="172"/>
      <c r="JV38" s="172"/>
      <c r="JW38" s="172"/>
      <c r="JX38" s="172"/>
      <c r="JY38" s="172"/>
      <c r="JZ38" s="172"/>
      <c r="KA38" s="172"/>
      <c r="KB38" s="172"/>
      <c r="KC38" s="172"/>
      <c r="KD38" s="172"/>
      <c r="KE38" s="172"/>
      <c r="KF38" s="172"/>
      <c r="KG38" s="172"/>
      <c r="KH38" s="172"/>
      <c r="KI38" s="172"/>
      <c r="KJ38" s="172"/>
      <c r="KK38" s="172"/>
      <c r="KL38" s="172"/>
      <c r="KM38" s="172"/>
      <c r="KN38" s="172"/>
      <c r="KO38" s="172"/>
      <c r="KP38" s="172"/>
      <c r="KQ38" s="172"/>
      <c r="KR38" s="172"/>
      <c r="KS38" s="172"/>
      <c r="KT38" s="172"/>
      <c r="KU38" s="172"/>
      <c r="KV38" s="172"/>
      <c r="KW38" s="172"/>
      <c r="KX38" s="172"/>
      <c r="KY38" s="172"/>
      <c r="KZ38" s="172"/>
      <c r="LA38" s="172"/>
      <c r="LB38" s="172"/>
      <c r="LC38" s="172"/>
      <c r="LD38" s="172"/>
      <c r="LE38" s="172"/>
      <c r="LF38" s="172"/>
      <c r="LG38" s="172"/>
      <c r="LH38" s="172"/>
      <c r="LI38" s="172"/>
      <c r="LJ38" s="172"/>
      <c r="LK38" s="172"/>
      <c r="LL38" s="172"/>
      <c r="LM38" s="172"/>
      <c r="LN38" s="172"/>
      <c r="LO38" s="172"/>
      <c r="LP38" s="172"/>
      <c r="LQ38" s="172"/>
      <c r="LR38" s="172"/>
      <c r="LS38" s="172"/>
      <c r="LT38" s="172"/>
      <c r="LU38" s="172"/>
      <c r="LV38" s="172"/>
      <c r="LW38" s="172"/>
      <c r="LX38" s="172"/>
      <c r="LY38" s="172"/>
      <c r="LZ38" s="172"/>
      <c r="MA38" s="172"/>
      <c r="MB38" s="172"/>
      <c r="MC38" s="172"/>
      <c r="MD38" s="172"/>
      <c r="ME38" s="172"/>
      <c r="MF38" s="172"/>
      <c r="MG38" s="172"/>
      <c r="MH38" s="172"/>
      <c r="MI38" s="172"/>
      <c r="MJ38" s="172"/>
      <c r="MK38" s="172"/>
      <c r="ML38" s="172"/>
      <c r="MM38" s="172"/>
      <c r="MN38" s="172"/>
      <c r="MO38" s="172"/>
      <c r="MP38" s="172"/>
      <c r="MQ38" s="172"/>
      <c r="MR38" s="172"/>
      <c r="MS38" s="172"/>
      <c r="MT38" s="172"/>
      <c r="MU38" s="172"/>
      <c r="MV38" s="172"/>
      <c r="MW38" s="172"/>
      <c r="MX38" s="172"/>
      <c r="MY38" s="172"/>
      <c r="MZ38" s="172"/>
      <c r="NA38" s="172"/>
      <c r="NB38" s="172"/>
      <c r="NC38" s="172"/>
      <c r="ND38" s="172"/>
      <c r="NE38" s="172"/>
      <c r="NF38" s="172"/>
      <c r="NG38" s="172"/>
      <c r="NH38" s="172"/>
      <c r="NI38" s="172"/>
      <c r="NJ38" s="172"/>
      <c r="NK38" s="172"/>
      <c r="NL38" s="172"/>
      <c r="NM38" s="172"/>
      <c r="NN38" s="172"/>
      <c r="NO38" s="172"/>
      <c r="NP38" s="172"/>
      <c r="NQ38" s="172"/>
      <c r="NR38" s="172"/>
      <c r="NS38" s="172"/>
      <c r="NT38" s="172"/>
      <c r="NU38" s="172"/>
      <c r="NV38" s="172"/>
      <c r="NW38" s="172"/>
      <c r="NX38" s="172"/>
      <c r="NY38" s="172"/>
      <c r="NZ38" s="172"/>
      <c r="OA38" s="172"/>
      <c r="OB38" s="172"/>
      <c r="OC38" s="172"/>
      <c r="OD38" s="172"/>
      <c r="OE38" s="172"/>
      <c r="OF38" s="172"/>
      <c r="OG38" s="172"/>
      <c r="OH38" s="172"/>
      <c r="OI38" s="172"/>
      <c r="OJ38" s="172"/>
      <c r="OK38" s="172"/>
      <c r="OL38" s="172"/>
      <c r="OM38" s="172"/>
      <c r="ON38" s="172"/>
      <c r="OO38" s="172"/>
      <c r="OP38" s="172"/>
      <c r="OQ38" s="172"/>
      <c r="OR38" s="172"/>
      <c r="OS38" s="172"/>
      <c r="OT38" s="172"/>
      <c r="OU38" s="172"/>
      <c r="OV38" s="172"/>
      <c r="OW38" s="172"/>
    </row>
    <row r="39" spans="1:413" s="70" customFormat="1" x14ac:dyDescent="0.25">
      <c r="A39" s="266" t="s">
        <v>180</v>
      </c>
      <c r="B39" s="68" t="s">
        <v>252</v>
      </c>
      <c r="C39" s="167">
        <f t="shared" si="68"/>
        <v>20</v>
      </c>
      <c r="D39" s="197">
        <f t="shared" si="69"/>
        <v>11</v>
      </c>
      <c r="E39" s="81">
        <f t="shared" si="70"/>
        <v>5</v>
      </c>
      <c r="F39" s="197">
        <f t="shared" si="23"/>
        <v>6</v>
      </c>
      <c r="G39" s="197">
        <f t="shared" si="24"/>
        <v>9</v>
      </c>
      <c r="H39" s="81">
        <f t="shared" si="71"/>
        <v>0</v>
      </c>
      <c r="I39" s="198">
        <f t="shared" si="72"/>
        <v>1068</v>
      </c>
      <c r="J39" s="199">
        <f t="shared" si="25"/>
        <v>53.4</v>
      </c>
      <c r="K39" s="199">
        <f>ABS(I39*100/I1)</f>
        <v>34.901960784313722</v>
      </c>
      <c r="L39" s="198">
        <f>K1</f>
        <v>34</v>
      </c>
      <c r="M39" s="198">
        <f t="shared" si="33"/>
        <v>27</v>
      </c>
      <c r="N39" s="198">
        <f t="shared" si="34"/>
        <v>5</v>
      </c>
      <c r="O39" s="198">
        <f t="shared" si="73"/>
        <v>5</v>
      </c>
      <c r="P39" s="198">
        <f t="shared" si="74"/>
        <v>0</v>
      </c>
      <c r="Q39" s="198">
        <f t="shared" si="75"/>
        <v>0</v>
      </c>
      <c r="R39" s="180">
        <f t="shared" si="76"/>
        <v>2</v>
      </c>
      <c r="S39" s="181">
        <f t="shared" si="77"/>
        <v>0</v>
      </c>
      <c r="T39" s="107">
        <f t="shared" si="78"/>
        <v>0</v>
      </c>
      <c r="U39" s="107">
        <f t="shared" si="45"/>
        <v>0</v>
      </c>
      <c r="V39" s="125">
        <f t="shared" si="27"/>
        <v>1</v>
      </c>
      <c r="W39" s="201"/>
      <c r="X39" s="81" t="s">
        <v>194</v>
      </c>
      <c r="Y39" s="81" t="s">
        <v>193</v>
      </c>
      <c r="Z39" s="81" t="s">
        <v>194</v>
      </c>
      <c r="AA39" s="81" t="s">
        <v>194</v>
      </c>
      <c r="AB39" s="81" t="s">
        <v>193</v>
      </c>
      <c r="AC39" s="81" t="s">
        <v>193</v>
      </c>
      <c r="AD39" s="81" t="s">
        <v>193</v>
      </c>
      <c r="AE39" s="81" t="s">
        <v>194</v>
      </c>
      <c r="AF39" s="81" t="s">
        <v>193</v>
      </c>
      <c r="AG39" s="81" t="s">
        <v>193</v>
      </c>
      <c r="AH39" s="81" t="s">
        <v>194</v>
      </c>
      <c r="AI39" s="81" t="s">
        <v>194</v>
      </c>
      <c r="AJ39" s="81" t="s">
        <v>193</v>
      </c>
      <c r="AK39" s="81" t="s">
        <v>193</v>
      </c>
      <c r="AL39" s="81" t="s">
        <v>192</v>
      </c>
      <c r="AM39" s="81" t="s">
        <v>193</v>
      </c>
      <c r="AN39" s="81" t="s">
        <v>192</v>
      </c>
      <c r="AO39" s="81" t="s">
        <v>192</v>
      </c>
      <c r="AP39" s="81" t="s">
        <v>192</v>
      </c>
      <c r="AQ39" s="81" t="s">
        <v>192</v>
      </c>
      <c r="AR39" s="81" t="s">
        <v>192</v>
      </c>
      <c r="AS39" s="81" t="s">
        <v>193</v>
      </c>
      <c r="AT39" s="81" t="s">
        <v>192</v>
      </c>
      <c r="AU39" s="81" t="s">
        <v>193</v>
      </c>
      <c r="AV39" s="81" t="s">
        <v>193</v>
      </c>
      <c r="AW39" s="81" t="s">
        <v>193</v>
      </c>
      <c r="AX39" s="81" t="s">
        <v>192</v>
      </c>
      <c r="AY39" s="81" t="s">
        <v>192</v>
      </c>
      <c r="AZ39" s="81" t="s">
        <v>192</v>
      </c>
      <c r="BA39" s="81" t="s">
        <v>192</v>
      </c>
      <c r="BB39" s="81" t="s">
        <v>193</v>
      </c>
      <c r="BC39" s="81" t="s">
        <v>194</v>
      </c>
      <c r="BD39" s="81" t="s">
        <v>193</v>
      </c>
      <c r="BE39" s="81" t="s">
        <v>193</v>
      </c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203"/>
      <c r="BU39" s="81"/>
      <c r="BV39" s="81"/>
      <c r="BW39" s="81"/>
      <c r="BX39" s="81"/>
      <c r="BY39" s="81">
        <v>6</v>
      </c>
      <c r="BZ39" s="81"/>
      <c r="CA39" s="81"/>
      <c r="CB39" s="81"/>
      <c r="CC39" s="81"/>
      <c r="CD39" s="81"/>
      <c r="CE39" s="81"/>
      <c r="CF39" s="81"/>
      <c r="CG39" s="81">
        <v>18</v>
      </c>
      <c r="CH39" s="81">
        <v>3</v>
      </c>
      <c r="CI39" s="81">
        <v>72</v>
      </c>
      <c r="CJ39" s="81"/>
      <c r="CK39" s="81">
        <v>90</v>
      </c>
      <c r="CL39" s="81">
        <v>90</v>
      </c>
      <c r="CM39" s="81">
        <v>90</v>
      </c>
      <c r="CN39" s="81">
        <v>81</v>
      </c>
      <c r="CO39" s="81">
        <v>60</v>
      </c>
      <c r="CP39" s="81">
        <v>36</v>
      </c>
      <c r="CQ39" s="81">
        <v>45</v>
      </c>
      <c r="CR39" s="81">
        <v>15</v>
      </c>
      <c r="CS39" s="81"/>
      <c r="CT39" s="81">
        <v>45</v>
      </c>
      <c r="CU39" s="81">
        <v>82</v>
      </c>
      <c r="CV39" s="81">
        <v>90</v>
      </c>
      <c r="CW39" s="81">
        <v>70</v>
      </c>
      <c r="CX39" s="81">
        <v>90</v>
      </c>
      <c r="CY39" s="81">
        <v>45</v>
      </c>
      <c r="CZ39" s="81"/>
      <c r="DA39" s="81">
        <v>11</v>
      </c>
      <c r="DB39" s="81">
        <v>29</v>
      </c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203"/>
      <c r="DR39" s="81"/>
      <c r="DS39" s="81"/>
      <c r="DT39" s="81"/>
      <c r="DU39" s="81"/>
      <c r="DV39" s="81" t="s">
        <v>201</v>
      </c>
      <c r="DW39" s="81"/>
      <c r="DX39" s="81"/>
      <c r="DY39" s="81"/>
      <c r="DZ39" s="81"/>
      <c r="EA39" s="81"/>
      <c r="EB39" s="81"/>
      <c r="EC39" s="81"/>
      <c r="ED39" s="81" t="s">
        <v>201</v>
      </c>
      <c r="EE39" s="81" t="s">
        <v>201</v>
      </c>
      <c r="EF39" s="81" t="s">
        <v>202</v>
      </c>
      <c r="EG39" s="81"/>
      <c r="EH39" s="81"/>
      <c r="EI39" s="81"/>
      <c r="EJ39" s="81"/>
      <c r="EK39" s="81" t="s">
        <v>202</v>
      </c>
      <c r="EL39" s="81" t="s">
        <v>202</v>
      </c>
      <c r="EM39" s="81" t="s">
        <v>201</v>
      </c>
      <c r="EN39" s="81" t="s">
        <v>202</v>
      </c>
      <c r="EO39" s="81" t="s">
        <v>201</v>
      </c>
      <c r="EP39" s="81"/>
      <c r="EQ39" s="81" t="s">
        <v>201</v>
      </c>
      <c r="ER39" s="81" t="s">
        <v>202</v>
      </c>
      <c r="ES39" s="81"/>
      <c r="ET39" s="81" t="s">
        <v>202</v>
      </c>
      <c r="EU39" s="81"/>
      <c r="EV39" s="81" t="s">
        <v>201</v>
      </c>
      <c r="EW39" s="81"/>
      <c r="EX39" s="81" t="s">
        <v>201</v>
      </c>
      <c r="EY39" s="81" t="s">
        <v>201</v>
      </c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204">
        <f t="shared" si="42"/>
        <v>2</v>
      </c>
      <c r="FN39" s="205">
        <f t="shared" si="43"/>
        <v>0</v>
      </c>
      <c r="FO39" s="66">
        <f t="shared" si="44"/>
        <v>0</v>
      </c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342">
        <v>1</v>
      </c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342">
        <v>1</v>
      </c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208">
        <f t="shared" si="79"/>
        <v>1</v>
      </c>
      <c r="HM39" s="81"/>
      <c r="HN39" s="81"/>
      <c r="HO39" s="81"/>
      <c r="HP39" s="317"/>
      <c r="HQ39" s="81"/>
      <c r="HR39" s="81"/>
      <c r="HS39" s="81"/>
      <c r="HT39" s="81"/>
      <c r="HU39" s="81"/>
      <c r="HV39" s="81"/>
      <c r="HW39" s="81"/>
      <c r="HX39" s="81"/>
      <c r="HY39" s="81">
        <v>1</v>
      </c>
      <c r="HZ39" s="81"/>
      <c r="IA39" s="81"/>
      <c r="IB39" s="81"/>
      <c r="IC39" s="81"/>
      <c r="ID39" s="85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125"/>
      <c r="IU39" s="85"/>
      <c r="IV39" s="81"/>
      <c r="IW39" s="81"/>
      <c r="IX39" s="81"/>
      <c r="IY39" s="81"/>
      <c r="IZ39" s="81"/>
      <c r="JA39" s="81"/>
      <c r="JB39" s="81"/>
      <c r="JC39" s="125"/>
      <c r="JD39" s="85"/>
      <c r="JE39" s="81"/>
      <c r="JF39" s="81"/>
      <c r="JG39" s="81"/>
      <c r="JH39" s="125"/>
      <c r="JI39" s="172"/>
      <c r="JJ39" s="172"/>
      <c r="JK39" s="172"/>
      <c r="JL39" s="172"/>
      <c r="JM39" s="172"/>
      <c r="JN39" s="172"/>
      <c r="JO39" s="172"/>
      <c r="JP39" s="172"/>
      <c r="JQ39" s="172"/>
      <c r="JR39" s="172"/>
      <c r="JS39" s="172"/>
      <c r="JT39" s="172"/>
      <c r="JU39" s="172"/>
      <c r="JV39" s="172"/>
      <c r="JW39" s="172"/>
      <c r="JX39" s="172"/>
      <c r="JY39" s="172"/>
      <c r="JZ39" s="172"/>
      <c r="KA39" s="172"/>
      <c r="KB39" s="172"/>
      <c r="KC39" s="172"/>
      <c r="KD39" s="172"/>
      <c r="KE39" s="172"/>
      <c r="KF39" s="172"/>
      <c r="KG39" s="172"/>
      <c r="KH39" s="172"/>
      <c r="KI39" s="172"/>
      <c r="KJ39" s="172"/>
      <c r="KK39" s="172"/>
      <c r="KL39" s="172"/>
      <c r="KM39" s="172"/>
      <c r="KN39" s="172"/>
      <c r="KO39" s="172"/>
      <c r="KP39" s="172"/>
      <c r="KQ39" s="172"/>
      <c r="KR39" s="172"/>
      <c r="KS39" s="172"/>
      <c r="KT39" s="172"/>
      <c r="KU39" s="172"/>
      <c r="KV39" s="172"/>
      <c r="KW39" s="172"/>
      <c r="KX39" s="172"/>
      <c r="KY39" s="172"/>
      <c r="KZ39" s="172"/>
      <c r="LA39" s="172"/>
      <c r="LB39" s="172"/>
      <c r="LC39" s="172"/>
      <c r="LD39" s="172"/>
      <c r="LE39" s="172"/>
      <c r="LF39" s="172"/>
      <c r="LG39" s="172"/>
      <c r="LH39" s="172"/>
      <c r="LI39" s="172"/>
      <c r="LJ39" s="172"/>
      <c r="LK39" s="172"/>
      <c r="LL39" s="172"/>
      <c r="LM39" s="172"/>
      <c r="LN39" s="172"/>
      <c r="LO39" s="172"/>
      <c r="LP39" s="172"/>
      <c r="LQ39" s="172"/>
      <c r="LR39" s="172"/>
      <c r="LS39" s="172"/>
      <c r="LT39" s="172"/>
      <c r="LU39" s="172"/>
      <c r="LV39" s="172"/>
      <c r="LW39" s="172"/>
      <c r="LX39" s="172"/>
      <c r="LY39" s="172"/>
      <c r="LZ39" s="172"/>
      <c r="MA39" s="172"/>
      <c r="MB39" s="172"/>
      <c r="MC39" s="172"/>
      <c r="MD39" s="172"/>
      <c r="ME39" s="172"/>
      <c r="MF39" s="172"/>
      <c r="MG39" s="172"/>
      <c r="MH39" s="172"/>
      <c r="MI39" s="172"/>
      <c r="MJ39" s="172"/>
      <c r="MK39" s="172"/>
      <c r="ML39" s="172"/>
      <c r="MM39" s="172"/>
      <c r="MN39" s="172"/>
      <c r="MO39" s="172"/>
      <c r="MP39" s="172"/>
      <c r="MQ39" s="172"/>
      <c r="MR39" s="172"/>
      <c r="MS39" s="172"/>
      <c r="MT39" s="172"/>
      <c r="MU39" s="172"/>
      <c r="MV39" s="172"/>
      <c r="MW39" s="172"/>
      <c r="MX39" s="172"/>
      <c r="MY39" s="172"/>
      <c r="MZ39" s="172"/>
      <c r="NA39" s="172"/>
      <c r="NB39" s="172"/>
      <c r="NC39" s="172"/>
      <c r="ND39" s="172"/>
      <c r="NE39" s="172"/>
      <c r="NF39" s="172"/>
      <c r="NG39" s="172"/>
      <c r="NH39" s="172"/>
      <c r="NI39" s="172"/>
      <c r="NJ39" s="172"/>
      <c r="NK39" s="172"/>
      <c r="NL39" s="172"/>
      <c r="NM39" s="172"/>
      <c r="NN39" s="172"/>
      <c r="NO39" s="172"/>
      <c r="NP39" s="172"/>
      <c r="NQ39" s="172"/>
      <c r="NR39" s="172"/>
      <c r="NS39" s="172"/>
      <c r="NT39" s="172"/>
      <c r="NU39" s="172"/>
      <c r="NV39" s="172"/>
      <c r="NW39" s="172"/>
      <c r="NX39" s="172"/>
      <c r="NY39" s="172"/>
      <c r="NZ39" s="172"/>
      <c r="OA39" s="172"/>
      <c r="OB39" s="172"/>
      <c r="OC39" s="172"/>
      <c r="OD39" s="172"/>
      <c r="OE39" s="172"/>
      <c r="OF39" s="172"/>
      <c r="OG39" s="172"/>
      <c r="OH39" s="172"/>
      <c r="OI39" s="172"/>
      <c r="OJ39" s="172"/>
      <c r="OK39" s="172"/>
      <c r="OL39" s="172"/>
      <c r="OM39" s="172"/>
      <c r="ON39" s="172"/>
      <c r="OO39" s="172"/>
      <c r="OP39" s="172"/>
      <c r="OQ39" s="172"/>
      <c r="OR39" s="172"/>
      <c r="OS39" s="172"/>
      <c r="OT39" s="172"/>
      <c r="OU39" s="172"/>
      <c r="OV39" s="172"/>
      <c r="OW39" s="172"/>
    </row>
    <row r="40" spans="1:413" s="71" customFormat="1" ht="13.5" customHeight="1" x14ac:dyDescent="0.25">
      <c r="A40" s="271" t="s">
        <v>133</v>
      </c>
      <c r="B40" s="68" t="s">
        <v>171</v>
      </c>
      <c r="C40" s="167">
        <f t="shared" si="68"/>
        <v>11</v>
      </c>
      <c r="D40" s="197">
        <f t="shared" si="69"/>
        <v>6</v>
      </c>
      <c r="E40" s="81">
        <f t="shared" si="70"/>
        <v>4</v>
      </c>
      <c r="F40" s="197">
        <f t="shared" si="23"/>
        <v>2</v>
      </c>
      <c r="G40" s="197">
        <f t="shared" si="24"/>
        <v>5</v>
      </c>
      <c r="H40" s="81">
        <f t="shared" si="71"/>
        <v>2</v>
      </c>
      <c r="I40" s="198">
        <f t="shared" si="72"/>
        <v>615</v>
      </c>
      <c r="J40" s="199">
        <f t="shared" si="25"/>
        <v>55.909090909090907</v>
      </c>
      <c r="K40" s="199">
        <f>ABS(I40*100/I1)</f>
        <v>20.098039215686274</v>
      </c>
      <c r="L40" s="198">
        <v>16</v>
      </c>
      <c r="M40" s="198">
        <f t="shared" si="33"/>
        <v>11</v>
      </c>
      <c r="N40" s="198">
        <f t="shared" si="34"/>
        <v>2</v>
      </c>
      <c r="O40" s="198">
        <f t="shared" si="73"/>
        <v>0</v>
      </c>
      <c r="P40" s="198">
        <f t="shared" si="74"/>
        <v>0</v>
      </c>
      <c r="Q40" s="198">
        <f t="shared" si="75"/>
        <v>2</v>
      </c>
      <c r="R40" s="180">
        <f t="shared" si="76"/>
        <v>2</v>
      </c>
      <c r="S40" s="181">
        <f t="shared" si="77"/>
        <v>1</v>
      </c>
      <c r="T40" s="107">
        <f t="shared" si="78"/>
        <v>1</v>
      </c>
      <c r="U40" s="107">
        <f t="shared" si="45"/>
        <v>2</v>
      </c>
      <c r="V40" s="125">
        <f t="shared" si="27"/>
        <v>0</v>
      </c>
      <c r="W40" s="201"/>
      <c r="X40" s="81" t="s">
        <v>192</v>
      </c>
      <c r="Y40" s="81" t="s">
        <v>192</v>
      </c>
      <c r="Z40" s="81" t="s">
        <v>192</v>
      </c>
      <c r="AA40" s="81" t="s">
        <v>192</v>
      </c>
      <c r="AB40" s="81" t="s">
        <v>193</v>
      </c>
      <c r="AC40" s="433" t="s">
        <v>221</v>
      </c>
      <c r="AD40" s="81" t="s">
        <v>192</v>
      </c>
      <c r="AE40" s="81" t="s">
        <v>192</v>
      </c>
      <c r="AF40" s="433" t="s">
        <v>221</v>
      </c>
      <c r="AG40" s="81" t="s">
        <v>193</v>
      </c>
      <c r="AH40" s="81" t="s">
        <v>193</v>
      </c>
      <c r="AI40" s="81" t="s">
        <v>193</v>
      </c>
      <c r="AJ40" s="342"/>
      <c r="AK40" s="81"/>
      <c r="AL40" s="81"/>
      <c r="AM40" s="81" t="s">
        <v>193</v>
      </c>
      <c r="AN40" s="81" t="s">
        <v>227</v>
      </c>
      <c r="AO40" s="81" t="s">
        <v>227</v>
      </c>
      <c r="AP40" s="81" t="s">
        <v>227</v>
      </c>
      <c r="AQ40" s="81" t="s">
        <v>227</v>
      </c>
      <c r="AR40" s="81" t="s">
        <v>227</v>
      </c>
      <c r="AS40" s="81" t="s">
        <v>227</v>
      </c>
      <c r="AT40" s="81" t="s">
        <v>227</v>
      </c>
      <c r="AU40" s="81" t="s">
        <v>227</v>
      </c>
      <c r="AV40" s="81" t="s">
        <v>227</v>
      </c>
      <c r="AW40" s="81" t="s">
        <v>227</v>
      </c>
      <c r="AX40" s="81" t="s">
        <v>227</v>
      </c>
      <c r="AY40" s="81" t="s">
        <v>227</v>
      </c>
      <c r="AZ40" s="81" t="s">
        <v>227</v>
      </c>
      <c r="BA40" s="81" t="s">
        <v>227</v>
      </c>
      <c r="BB40" s="81" t="s">
        <v>227</v>
      </c>
      <c r="BC40" s="81" t="s">
        <v>227</v>
      </c>
      <c r="BD40" s="81" t="s">
        <v>227</v>
      </c>
      <c r="BE40" s="81" t="s">
        <v>227</v>
      </c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203"/>
      <c r="BU40" s="81">
        <v>90</v>
      </c>
      <c r="BV40" s="81">
        <v>90</v>
      </c>
      <c r="BW40" s="81">
        <v>90</v>
      </c>
      <c r="BX40" s="81">
        <v>45</v>
      </c>
      <c r="BY40" s="81">
        <v>25</v>
      </c>
      <c r="BZ40" s="433" t="s">
        <v>221</v>
      </c>
      <c r="CA40" s="81">
        <v>63</v>
      </c>
      <c r="CB40" s="81">
        <v>90</v>
      </c>
      <c r="CC40" s="433" t="s">
        <v>221</v>
      </c>
      <c r="CD40" s="81">
        <v>24</v>
      </c>
      <c r="CE40" s="81">
        <v>24</v>
      </c>
      <c r="CF40" s="81">
        <v>63</v>
      </c>
      <c r="CG40" s="342"/>
      <c r="CH40" s="81"/>
      <c r="CI40" s="81"/>
      <c r="CJ40" s="81">
        <v>11</v>
      </c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203"/>
      <c r="DR40" s="81"/>
      <c r="DS40" s="81"/>
      <c r="DT40" s="81"/>
      <c r="DU40" s="81" t="s">
        <v>202</v>
      </c>
      <c r="DV40" s="81" t="s">
        <v>201</v>
      </c>
      <c r="DW40" s="81"/>
      <c r="DX40" s="81" t="s">
        <v>202</v>
      </c>
      <c r="DY40" s="81"/>
      <c r="DZ40" s="81"/>
      <c r="EA40" s="81" t="s">
        <v>201</v>
      </c>
      <c r="EB40" s="81" t="s">
        <v>201</v>
      </c>
      <c r="EC40" s="81" t="s">
        <v>201</v>
      </c>
      <c r="ED40" s="81"/>
      <c r="EE40" s="81"/>
      <c r="EF40" s="81"/>
      <c r="EG40" s="81" t="s">
        <v>201</v>
      </c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204">
        <f t="shared" si="42"/>
        <v>3</v>
      </c>
      <c r="FN40" s="205">
        <f t="shared" si="43"/>
        <v>1</v>
      </c>
      <c r="FO40" s="66">
        <f t="shared" si="44"/>
        <v>1</v>
      </c>
      <c r="FP40" s="81"/>
      <c r="FQ40" s="342">
        <v>1</v>
      </c>
      <c r="FR40" s="81"/>
      <c r="FS40" s="342">
        <v>1</v>
      </c>
      <c r="FT40" s="343" t="s">
        <v>220</v>
      </c>
      <c r="FU40" s="433" t="s">
        <v>221</v>
      </c>
      <c r="FV40" s="81"/>
      <c r="FW40" s="343">
        <v>2</v>
      </c>
      <c r="FX40" s="433" t="s">
        <v>221</v>
      </c>
      <c r="FY40" s="81"/>
      <c r="FZ40" s="81"/>
      <c r="GA40" s="342">
        <v>1</v>
      </c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208">
        <f t="shared" si="79"/>
        <v>0</v>
      </c>
      <c r="HM40" s="81"/>
      <c r="HN40" s="81"/>
      <c r="HO40" s="81"/>
      <c r="HP40" s="317"/>
      <c r="HQ40" s="81"/>
      <c r="HR40" s="81"/>
      <c r="HS40" s="81"/>
      <c r="HT40" s="81"/>
      <c r="HU40" s="81"/>
      <c r="HV40" s="81"/>
      <c r="HW40" s="81"/>
      <c r="HX40" s="81"/>
      <c r="HY40" s="81"/>
      <c r="HZ40" s="81"/>
      <c r="IA40" s="81"/>
      <c r="IB40" s="81"/>
      <c r="IC40" s="81"/>
      <c r="ID40" s="85"/>
      <c r="IE40" s="81"/>
      <c r="IF40" s="81"/>
      <c r="IG40" s="81"/>
      <c r="IH40" s="81"/>
      <c r="II40" s="81"/>
      <c r="IJ40" s="81"/>
      <c r="IK40" s="81"/>
      <c r="IL40" s="81"/>
      <c r="IM40" s="81"/>
      <c r="IN40" s="81"/>
      <c r="IO40" s="81"/>
      <c r="IP40" s="81"/>
      <c r="IQ40" s="81"/>
      <c r="IR40" s="81"/>
      <c r="IS40" s="81"/>
      <c r="IT40" s="125"/>
      <c r="IU40" s="85"/>
      <c r="IV40" s="81"/>
      <c r="IW40" s="81"/>
      <c r="IX40" s="81"/>
      <c r="IY40" s="81"/>
      <c r="IZ40" s="81"/>
      <c r="JA40" s="81"/>
      <c r="JB40" s="81"/>
      <c r="JC40" s="125"/>
      <c r="JD40" s="85"/>
      <c r="JE40" s="81"/>
      <c r="JF40" s="81"/>
      <c r="JG40" s="81"/>
      <c r="JH40" s="125"/>
      <c r="JI40" s="172"/>
      <c r="JJ40" s="172"/>
      <c r="JK40" s="172"/>
      <c r="JL40" s="172"/>
      <c r="JM40" s="172"/>
      <c r="JN40" s="172"/>
      <c r="JO40" s="172"/>
      <c r="JP40" s="172"/>
      <c r="JQ40" s="172"/>
      <c r="JR40" s="172"/>
      <c r="JS40" s="172"/>
      <c r="JT40" s="172"/>
      <c r="JU40" s="172"/>
      <c r="JV40" s="172"/>
      <c r="JW40" s="172"/>
      <c r="JX40" s="172"/>
      <c r="JY40" s="172"/>
      <c r="JZ40" s="172"/>
      <c r="KA40" s="172"/>
      <c r="KB40" s="172"/>
      <c r="KC40" s="172"/>
      <c r="KD40" s="172"/>
      <c r="KE40" s="172"/>
      <c r="KF40" s="172"/>
      <c r="KG40" s="172"/>
      <c r="KH40" s="172"/>
      <c r="KI40" s="172"/>
      <c r="KJ40" s="172"/>
      <c r="KK40" s="172"/>
      <c r="KL40" s="172"/>
      <c r="KM40" s="172"/>
      <c r="KN40" s="172"/>
      <c r="KO40" s="172"/>
      <c r="KP40" s="172"/>
      <c r="KQ40" s="172"/>
      <c r="KR40" s="172"/>
      <c r="KS40" s="172"/>
      <c r="KT40" s="172"/>
      <c r="KU40" s="172"/>
      <c r="KV40" s="172"/>
      <c r="KW40" s="172"/>
      <c r="KX40" s="172"/>
      <c r="KY40" s="172"/>
      <c r="KZ40" s="172"/>
      <c r="LA40" s="172"/>
      <c r="LB40" s="172"/>
      <c r="LC40" s="172"/>
      <c r="LD40" s="172"/>
      <c r="LE40" s="172"/>
      <c r="LF40" s="172"/>
      <c r="LG40" s="172"/>
      <c r="LH40" s="172"/>
      <c r="LI40" s="172"/>
      <c r="LJ40" s="172"/>
      <c r="LK40" s="172"/>
      <c r="LL40" s="172"/>
      <c r="LM40" s="172"/>
      <c r="LN40" s="172"/>
      <c r="LO40" s="172"/>
      <c r="LP40" s="172"/>
      <c r="LQ40" s="172"/>
      <c r="LR40" s="172"/>
      <c r="LS40" s="172"/>
      <c r="LT40" s="172"/>
      <c r="LU40" s="172"/>
      <c r="LV40" s="172"/>
      <c r="LW40" s="172"/>
      <c r="LX40" s="172"/>
      <c r="LY40" s="172"/>
      <c r="LZ40" s="172"/>
      <c r="MA40" s="172"/>
      <c r="MB40" s="172"/>
      <c r="MC40" s="172"/>
      <c r="MD40" s="172"/>
      <c r="ME40" s="172"/>
      <c r="MF40" s="172"/>
      <c r="MG40" s="172"/>
      <c r="MH40" s="172"/>
      <c r="MI40" s="172"/>
      <c r="MJ40" s="172"/>
      <c r="MK40" s="172"/>
      <c r="ML40" s="172"/>
      <c r="MM40" s="172"/>
      <c r="MN40" s="172"/>
      <c r="MO40" s="172"/>
      <c r="MP40" s="172"/>
      <c r="MQ40" s="172"/>
      <c r="MR40" s="172"/>
      <c r="MS40" s="172"/>
      <c r="MT40" s="172"/>
      <c r="MU40" s="172"/>
      <c r="MV40" s="172"/>
      <c r="MW40" s="172"/>
      <c r="MX40" s="172"/>
      <c r="MY40" s="172"/>
      <c r="MZ40" s="172"/>
      <c r="NA40" s="172"/>
      <c r="NB40" s="172"/>
      <c r="NC40" s="172"/>
      <c r="ND40" s="172"/>
      <c r="NE40" s="172"/>
      <c r="NF40" s="172"/>
      <c r="NG40" s="172"/>
      <c r="NH40" s="172"/>
      <c r="NI40" s="172"/>
      <c r="NJ40" s="172"/>
      <c r="NK40" s="172"/>
      <c r="NL40" s="172"/>
      <c r="NM40" s="172"/>
      <c r="NN40" s="172"/>
      <c r="NO40" s="172"/>
      <c r="NP40" s="172"/>
      <c r="NQ40" s="172"/>
      <c r="NR40" s="172"/>
      <c r="NS40" s="172"/>
      <c r="NT40" s="172"/>
      <c r="NU40" s="172"/>
      <c r="NV40" s="172"/>
      <c r="NW40" s="172"/>
      <c r="NX40" s="172"/>
      <c r="NY40" s="172"/>
      <c r="NZ40" s="172"/>
      <c r="OA40" s="172"/>
      <c r="OB40" s="172"/>
      <c r="OC40" s="172"/>
      <c r="OD40" s="172"/>
      <c r="OE40" s="172"/>
      <c r="OF40" s="172"/>
      <c r="OG40" s="172"/>
      <c r="OH40" s="172"/>
      <c r="OI40" s="172"/>
      <c r="OJ40" s="172"/>
      <c r="OK40" s="172"/>
      <c r="OL40" s="172"/>
      <c r="OM40" s="172"/>
      <c r="ON40" s="172"/>
      <c r="OO40" s="172"/>
      <c r="OP40" s="172"/>
      <c r="OQ40" s="172"/>
      <c r="OR40" s="172"/>
      <c r="OS40" s="172"/>
      <c r="OT40" s="172"/>
      <c r="OU40" s="172"/>
      <c r="OV40" s="172"/>
      <c r="OW40" s="172"/>
    </row>
    <row r="41" spans="1:413" s="67" customFormat="1" x14ac:dyDescent="0.25">
      <c r="A41" s="271" t="s">
        <v>230</v>
      </c>
      <c r="B41" s="68" t="s">
        <v>174</v>
      </c>
      <c r="C41" s="167">
        <f t="shared" si="68"/>
        <v>11</v>
      </c>
      <c r="D41" s="197">
        <f t="shared" si="69"/>
        <v>2</v>
      </c>
      <c r="E41" s="81">
        <f t="shared" si="70"/>
        <v>0</v>
      </c>
      <c r="F41" s="197">
        <f t="shared" si="23"/>
        <v>2</v>
      </c>
      <c r="G41" s="197">
        <f t="shared" si="24"/>
        <v>9</v>
      </c>
      <c r="H41" s="81">
        <f t="shared" si="71"/>
        <v>0</v>
      </c>
      <c r="I41" s="198">
        <f t="shared" si="72"/>
        <v>234</v>
      </c>
      <c r="J41" s="199">
        <f t="shared" si="25"/>
        <v>21.272727272727273</v>
      </c>
      <c r="K41" s="199">
        <f>ABS(I41*100/I1)</f>
        <v>7.6470588235294121</v>
      </c>
      <c r="L41" s="198">
        <f>K1-16</f>
        <v>18</v>
      </c>
      <c r="M41" s="198">
        <f t="shared" si="33"/>
        <v>14</v>
      </c>
      <c r="N41" s="198">
        <f>SUM(O41:Q41)</f>
        <v>4</v>
      </c>
      <c r="O41" s="198">
        <f t="shared" si="73"/>
        <v>4</v>
      </c>
      <c r="P41" s="198">
        <f t="shared" si="74"/>
        <v>0</v>
      </c>
      <c r="Q41" s="198">
        <f t="shared" si="75"/>
        <v>0</v>
      </c>
      <c r="R41" s="180">
        <f t="shared" si="76"/>
        <v>0</v>
      </c>
      <c r="S41" s="181">
        <f t="shared" si="77"/>
        <v>0</v>
      </c>
      <c r="T41" s="107">
        <f t="shared" si="78"/>
        <v>0</v>
      </c>
      <c r="U41" s="107">
        <f t="shared" si="45"/>
        <v>0</v>
      </c>
      <c r="V41" s="125">
        <f t="shared" si="27"/>
        <v>0</v>
      </c>
      <c r="W41" s="201"/>
      <c r="X41" s="81" t="s">
        <v>229</v>
      </c>
      <c r="Y41" s="81" t="s">
        <v>229</v>
      </c>
      <c r="Z41" s="81" t="s">
        <v>229</v>
      </c>
      <c r="AA41" s="81" t="s">
        <v>229</v>
      </c>
      <c r="AB41" s="81" t="s">
        <v>229</v>
      </c>
      <c r="AC41" s="81" t="s">
        <v>229</v>
      </c>
      <c r="AD41" s="81" t="s">
        <v>229</v>
      </c>
      <c r="AE41" s="81" t="s">
        <v>229</v>
      </c>
      <c r="AF41" s="81" t="s">
        <v>229</v>
      </c>
      <c r="AG41" s="81" t="s">
        <v>229</v>
      </c>
      <c r="AH41" s="81" t="s">
        <v>229</v>
      </c>
      <c r="AI41" s="81" t="s">
        <v>229</v>
      </c>
      <c r="AJ41" s="81" t="s">
        <v>229</v>
      </c>
      <c r="AK41" s="81" t="s">
        <v>229</v>
      </c>
      <c r="AL41" s="81" t="s">
        <v>229</v>
      </c>
      <c r="AM41" s="81" t="s">
        <v>229</v>
      </c>
      <c r="AN41" s="81" t="s">
        <v>193</v>
      </c>
      <c r="AO41" s="81" t="s">
        <v>193</v>
      </c>
      <c r="AP41" s="81" t="s">
        <v>193</v>
      </c>
      <c r="AQ41" s="81" t="s">
        <v>194</v>
      </c>
      <c r="AR41" s="81" t="s">
        <v>193</v>
      </c>
      <c r="AS41" s="81" t="s">
        <v>193</v>
      </c>
      <c r="AT41" s="81" t="s">
        <v>194</v>
      </c>
      <c r="AU41" s="81" t="s">
        <v>193</v>
      </c>
      <c r="AV41" s="81" t="s">
        <v>194</v>
      </c>
      <c r="AW41" s="81" t="s">
        <v>193</v>
      </c>
      <c r="AX41" s="81" t="s">
        <v>193</v>
      </c>
      <c r="AY41" s="81" t="s">
        <v>193</v>
      </c>
      <c r="AZ41" s="81" t="s">
        <v>194</v>
      </c>
      <c r="BA41" s="81" t="s">
        <v>193</v>
      </c>
      <c r="BB41" s="81" t="s">
        <v>192</v>
      </c>
      <c r="BC41" s="81" t="s">
        <v>192</v>
      </c>
      <c r="BD41" s="81" t="s">
        <v>193</v>
      </c>
      <c r="BE41" s="81" t="s">
        <v>193</v>
      </c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203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>
        <v>11</v>
      </c>
      <c r="CL41" s="81">
        <v>22</v>
      </c>
      <c r="CM41" s="81">
        <v>13</v>
      </c>
      <c r="CN41" s="81"/>
      <c r="CO41" s="81">
        <v>30</v>
      </c>
      <c r="CP41" s="81" t="s">
        <v>193</v>
      </c>
      <c r="CQ41" s="81"/>
      <c r="CR41" s="81">
        <v>23</v>
      </c>
      <c r="CS41" s="81"/>
      <c r="CT41" s="81"/>
      <c r="CU41" s="81">
        <v>8</v>
      </c>
      <c r="CV41" s="81">
        <v>1</v>
      </c>
      <c r="CW41" s="81"/>
      <c r="CX41" s="81"/>
      <c r="CY41" s="81">
        <v>49</v>
      </c>
      <c r="CZ41" s="81">
        <v>55</v>
      </c>
      <c r="DA41" s="81">
        <v>3</v>
      </c>
      <c r="DB41" s="81">
        <v>19</v>
      </c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203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 t="s">
        <v>201</v>
      </c>
      <c r="EI41" s="81" t="s">
        <v>201</v>
      </c>
      <c r="EJ41" s="81" t="s">
        <v>201</v>
      </c>
      <c r="EK41" s="81"/>
      <c r="EL41" s="81" t="s">
        <v>201</v>
      </c>
      <c r="EM41" s="81"/>
      <c r="EN41" s="81"/>
      <c r="EO41" s="81" t="s">
        <v>201</v>
      </c>
      <c r="EP41" s="81"/>
      <c r="EQ41" s="81"/>
      <c r="ER41" s="81" t="s">
        <v>201</v>
      </c>
      <c r="ES41" s="81" t="s">
        <v>201</v>
      </c>
      <c r="ET41" s="81"/>
      <c r="EU41" s="81"/>
      <c r="EV41" s="81" t="s">
        <v>202</v>
      </c>
      <c r="EW41" s="81" t="s">
        <v>202</v>
      </c>
      <c r="EX41" s="81" t="s">
        <v>201</v>
      </c>
      <c r="EY41" s="81" t="s">
        <v>201</v>
      </c>
      <c r="EZ41" s="81"/>
      <c r="FA41" s="81"/>
      <c r="FB41" s="81"/>
      <c r="FC41" s="81"/>
      <c r="FD41" s="81"/>
      <c r="FE41" s="81"/>
      <c r="FF41" s="81"/>
      <c r="FG41" s="81"/>
      <c r="FH41" s="81"/>
      <c r="FI41" s="81"/>
      <c r="FJ41" s="81"/>
      <c r="FK41" s="81"/>
      <c r="FL41" s="81"/>
      <c r="FM41" s="204">
        <f t="shared" si="42"/>
        <v>0</v>
      </c>
      <c r="FN41" s="205">
        <f t="shared" si="43"/>
        <v>0</v>
      </c>
      <c r="FO41" s="66">
        <f t="shared" si="44"/>
        <v>0</v>
      </c>
      <c r="FP41" s="81"/>
      <c r="FQ41" s="81"/>
      <c r="FR41" s="81"/>
      <c r="FS41" s="81"/>
      <c r="FT41" s="81"/>
      <c r="FU41" s="81"/>
      <c r="FV41" s="81"/>
      <c r="FW41" s="81"/>
      <c r="FX41" s="81"/>
      <c r="FY41" s="81"/>
      <c r="FZ41" s="81"/>
      <c r="GA41" s="81"/>
      <c r="GB41" s="81"/>
      <c r="GC41" s="81"/>
      <c r="GD41" s="81"/>
      <c r="GE41" s="81"/>
      <c r="GF41" s="81"/>
      <c r="GG41" s="81"/>
      <c r="GH41" s="81"/>
      <c r="GI41" s="81"/>
      <c r="GJ41" s="81"/>
      <c r="GK41" s="81"/>
      <c r="GL41" s="81"/>
      <c r="GM41" s="81"/>
      <c r="GN41" s="81"/>
      <c r="GO41" s="81"/>
      <c r="GP41" s="81"/>
      <c r="GQ41" s="81"/>
      <c r="GR41" s="81"/>
      <c r="GS41" s="81"/>
      <c r="GT41" s="81"/>
      <c r="GU41" s="81"/>
      <c r="GV41" s="81"/>
      <c r="GW41" s="81"/>
      <c r="GX41" s="81"/>
      <c r="GY41" s="81"/>
      <c r="GZ41" s="81"/>
      <c r="HA41" s="81"/>
      <c r="HB41" s="81"/>
      <c r="HC41" s="81"/>
      <c r="HD41" s="81"/>
      <c r="HE41" s="81"/>
      <c r="HF41" s="81"/>
      <c r="HG41" s="81"/>
      <c r="HH41" s="81"/>
      <c r="HI41" s="81"/>
      <c r="HJ41" s="81"/>
      <c r="HK41" s="81"/>
      <c r="HL41" s="208">
        <f t="shared" si="79"/>
        <v>0</v>
      </c>
      <c r="HM41" s="81"/>
      <c r="HN41" s="81"/>
      <c r="HO41" s="81"/>
      <c r="HP41" s="317"/>
      <c r="HQ41" s="81"/>
      <c r="HR41" s="81"/>
      <c r="HS41" s="81"/>
      <c r="HT41" s="81"/>
      <c r="HU41" s="81"/>
      <c r="HV41" s="81"/>
      <c r="HW41" s="81"/>
      <c r="HX41" s="81"/>
      <c r="HY41" s="81"/>
      <c r="HZ41" s="81"/>
      <c r="IA41" s="81"/>
      <c r="IB41" s="81"/>
      <c r="IC41" s="81"/>
      <c r="ID41" s="85"/>
      <c r="IE41" s="81"/>
      <c r="IF41" s="81"/>
      <c r="IG41" s="81"/>
      <c r="IH41" s="81"/>
      <c r="II41" s="81"/>
      <c r="IJ41" s="81"/>
      <c r="IK41" s="81"/>
      <c r="IL41" s="81"/>
      <c r="IM41" s="81"/>
      <c r="IN41" s="81"/>
      <c r="IO41" s="81"/>
      <c r="IP41" s="81"/>
      <c r="IQ41" s="81"/>
      <c r="IR41" s="81"/>
      <c r="IS41" s="81"/>
      <c r="IT41" s="125"/>
      <c r="IU41" s="85"/>
      <c r="IV41" s="81"/>
      <c r="IW41" s="81"/>
      <c r="IX41" s="81"/>
      <c r="IY41" s="81"/>
      <c r="IZ41" s="81"/>
      <c r="JA41" s="81"/>
      <c r="JB41" s="81"/>
      <c r="JC41" s="125"/>
      <c r="JD41" s="85"/>
      <c r="JE41" s="81"/>
      <c r="JF41" s="81"/>
      <c r="JG41" s="81"/>
      <c r="JH41" s="125"/>
      <c r="JI41" s="172"/>
      <c r="JJ41" s="172"/>
      <c r="JK41" s="172"/>
      <c r="JL41" s="172"/>
      <c r="JM41" s="172"/>
      <c r="JN41" s="172"/>
      <c r="JO41" s="172"/>
      <c r="JP41" s="172"/>
      <c r="JQ41" s="172"/>
      <c r="JR41" s="172"/>
      <c r="JS41" s="172"/>
      <c r="JT41" s="172"/>
      <c r="JU41" s="172"/>
      <c r="JV41" s="172"/>
      <c r="JW41" s="172"/>
      <c r="JX41" s="172"/>
      <c r="JY41" s="172"/>
      <c r="JZ41" s="172"/>
      <c r="KA41" s="172"/>
      <c r="KB41" s="172"/>
      <c r="KC41" s="172"/>
      <c r="KD41" s="172"/>
      <c r="KE41" s="172"/>
      <c r="KF41" s="172"/>
      <c r="KG41" s="172"/>
      <c r="KH41" s="172"/>
      <c r="KI41" s="172"/>
      <c r="KJ41" s="172"/>
      <c r="KK41" s="172"/>
      <c r="KL41" s="172"/>
      <c r="KM41" s="172"/>
      <c r="KN41" s="172"/>
      <c r="KO41" s="172"/>
      <c r="KP41" s="172"/>
      <c r="KQ41" s="172"/>
      <c r="KR41" s="172"/>
      <c r="KS41" s="172"/>
      <c r="KT41" s="172"/>
      <c r="KU41" s="172"/>
      <c r="KV41" s="172"/>
      <c r="KW41" s="172"/>
      <c r="KX41" s="172"/>
      <c r="KY41" s="172"/>
      <c r="KZ41" s="172"/>
      <c r="LA41" s="172"/>
      <c r="LB41" s="172"/>
      <c r="LC41" s="172"/>
      <c r="LD41" s="172"/>
      <c r="LE41" s="172"/>
      <c r="LF41" s="172"/>
      <c r="LG41" s="172"/>
      <c r="LH41" s="172"/>
      <c r="LI41" s="172"/>
      <c r="LJ41" s="172"/>
      <c r="LK41" s="172"/>
      <c r="LL41" s="172"/>
      <c r="LM41" s="172"/>
      <c r="LN41" s="172"/>
      <c r="LO41" s="172"/>
      <c r="LP41" s="172"/>
      <c r="LQ41" s="172"/>
      <c r="LR41" s="172"/>
      <c r="LS41" s="172"/>
      <c r="LT41" s="172"/>
      <c r="LU41" s="172"/>
      <c r="LV41" s="172"/>
      <c r="LW41" s="172"/>
      <c r="LX41" s="172"/>
      <c r="LY41" s="172"/>
      <c r="LZ41" s="172"/>
      <c r="MA41" s="172"/>
      <c r="MB41" s="172"/>
      <c r="MC41" s="172"/>
      <c r="MD41" s="172"/>
      <c r="ME41" s="172"/>
      <c r="MF41" s="172"/>
      <c r="MG41" s="172"/>
      <c r="MH41" s="172"/>
      <c r="MI41" s="172"/>
      <c r="MJ41" s="172"/>
      <c r="MK41" s="172"/>
      <c r="ML41" s="172"/>
      <c r="MM41" s="172"/>
      <c r="MN41" s="172"/>
      <c r="MO41" s="172"/>
      <c r="MP41" s="172"/>
      <c r="MQ41" s="172"/>
      <c r="MR41" s="172"/>
      <c r="MS41" s="172"/>
      <c r="MT41" s="172"/>
      <c r="MU41" s="172"/>
      <c r="MV41" s="172"/>
      <c r="MW41" s="172"/>
      <c r="MX41" s="172"/>
      <c r="MY41" s="172"/>
      <c r="MZ41" s="172"/>
      <c r="NA41" s="172"/>
      <c r="NB41" s="172"/>
      <c r="NC41" s="172"/>
      <c r="ND41" s="172"/>
      <c r="NE41" s="172"/>
      <c r="NF41" s="172"/>
      <c r="NG41" s="172"/>
      <c r="NH41" s="172"/>
      <c r="NI41" s="172"/>
      <c r="NJ41" s="172"/>
      <c r="NK41" s="172"/>
      <c r="NL41" s="172"/>
      <c r="NM41" s="172"/>
      <c r="NN41" s="172"/>
      <c r="NO41" s="172"/>
      <c r="NP41" s="172"/>
      <c r="NQ41" s="172"/>
      <c r="NR41" s="172"/>
      <c r="NS41" s="172"/>
      <c r="NT41" s="172"/>
      <c r="NU41" s="172"/>
      <c r="NV41" s="172"/>
      <c r="NW41" s="172"/>
      <c r="NX41" s="172"/>
      <c r="NY41" s="172"/>
      <c r="NZ41" s="172"/>
      <c r="OA41" s="172"/>
      <c r="OB41" s="172"/>
      <c r="OC41" s="172"/>
      <c r="OD41" s="172"/>
      <c r="OE41" s="172"/>
      <c r="OF41" s="172"/>
      <c r="OG41" s="172"/>
      <c r="OH41" s="172"/>
      <c r="OI41" s="172"/>
      <c r="OJ41" s="172"/>
      <c r="OK41" s="172"/>
      <c r="OL41" s="172"/>
      <c r="OM41" s="172"/>
      <c r="ON41" s="172"/>
      <c r="OO41" s="172"/>
      <c r="OP41" s="172"/>
      <c r="OQ41" s="172"/>
      <c r="OR41" s="172"/>
      <c r="OS41" s="172"/>
      <c r="OT41" s="172"/>
      <c r="OU41" s="172"/>
      <c r="OV41" s="172"/>
      <c r="OW41" s="172"/>
    </row>
    <row r="42" spans="1:413" s="67" customFormat="1" x14ac:dyDescent="0.25">
      <c r="A42" s="271" t="s">
        <v>232</v>
      </c>
      <c r="B42" s="68" t="s">
        <v>250</v>
      </c>
      <c r="C42" s="167"/>
      <c r="D42" s="197"/>
      <c r="E42" s="81"/>
      <c r="F42" s="197"/>
      <c r="G42" s="197"/>
      <c r="H42" s="81"/>
      <c r="I42" s="198"/>
      <c r="J42" s="199"/>
      <c r="K42" s="199"/>
      <c r="L42" s="198">
        <v>1</v>
      </c>
      <c r="M42" s="198">
        <f t="shared" si="33"/>
        <v>1</v>
      </c>
      <c r="N42" s="198"/>
      <c r="O42" s="198"/>
      <c r="P42" s="198"/>
      <c r="Q42" s="198"/>
      <c r="R42" s="180"/>
      <c r="S42" s="181"/>
      <c r="T42" s="107"/>
      <c r="U42" s="107"/>
      <c r="V42" s="125"/>
      <c r="W42" s="201"/>
      <c r="X42" s="81" t="s">
        <v>124</v>
      </c>
      <c r="Y42" s="81" t="s">
        <v>124</v>
      </c>
      <c r="Z42" s="81" t="s">
        <v>124</v>
      </c>
      <c r="AA42" s="81" t="s">
        <v>124</v>
      </c>
      <c r="AB42" s="81" t="s">
        <v>124</v>
      </c>
      <c r="AC42" s="81" t="s">
        <v>124</v>
      </c>
      <c r="AD42" s="81" t="s">
        <v>124</v>
      </c>
      <c r="AE42" s="81" t="s">
        <v>124</v>
      </c>
      <c r="AF42" s="81" t="s">
        <v>124</v>
      </c>
      <c r="AG42" s="81" t="s">
        <v>124</v>
      </c>
      <c r="AH42" s="81" t="s">
        <v>124</v>
      </c>
      <c r="AI42" s="81" t="s">
        <v>124</v>
      </c>
      <c r="AJ42" s="81" t="s">
        <v>124</v>
      </c>
      <c r="AK42" s="81" t="s">
        <v>124</v>
      </c>
      <c r="AL42" s="81" t="s">
        <v>124</v>
      </c>
      <c r="AM42" s="81" t="s">
        <v>124</v>
      </c>
      <c r="AN42" s="81" t="s">
        <v>193</v>
      </c>
      <c r="AO42" s="81" t="s">
        <v>124</v>
      </c>
      <c r="AP42" s="81" t="s">
        <v>124</v>
      </c>
      <c r="AQ42" s="81" t="s">
        <v>124</v>
      </c>
      <c r="AR42" s="81" t="s">
        <v>124</v>
      </c>
      <c r="AS42" s="81" t="s">
        <v>124</v>
      </c>
      <c r="AT42" s="81" t="s">
        <v>124</v>
      </c>
      <c r="AU42" s="81" t="s">
        <v>124</v>
      </c>
      <c r="AV42" s="81" t="s">
        <v>124</v>
      </c>
      <c r="AW42" s="81" t="s">
        <v>124</v>
      </c>
      <c r="AX42" s="81" t="s">
        <v>124</v>
      </c>
      <c r="AY42" s="81" t="s">
        <v>124</v>
      </c>
      <c r="AZ42" s="81" t="s">
        <v>124</v>
      </c>
      <c r="BA42" s="81" t="s">
        <v>124</v>
      </c>
      <c r="BB42" s="81" t="s">
        <v>124</v>
      </c>
      <c r="BC42" s="81" t="s">
        <v>124</v>
      </c>
      <c r="BD42" s="81" t="s">
        <v>124</v>
      </c>
      <c r="BE42" s="81" t="s">
        <v>124</v>
      </c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203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203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204">
        <f t="shared" ref="FM42" si="80">COUNTIF(FP42:HK42,1)</f>
        <v>0</v>
      </c>
      <c r="FN42" s="205">
        <f t="shared" ref="FN42" si="81">COUNTIF(FP42:HK42,2)</f>
        <v>0</v>
      </c>
      <c r="FO42" s="66">
        <f t="shared" ref="FO42" si="82">COUNTIF(FP42:HK42,"R")</f>
        <v>0</v>
      </c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208">
        <f t="shared" si="79"/>
        <v>0</v>
      </c>
      <c r="HM42" s="81"/>
      <c r="HN42" s="81"/>
      <c r="HO42" s="81"/>
      <c r="HP42" s="317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5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125"/>
      <c r="IU42" s="85"/>
      <c r="IV42" s="81"/>
      <c r="IW42" s="81"/>
      <c r="IX42" s="81"/>
      <c r="IY42" s="81"/>
      <c r="IZ42" s="81"/>
      <c r="JA42" s="81"/>
      <c r="JB42" s="81"/>
      <c r="JC42" s="125"/>
      <c r="JD42" s="85"/>
      <c r="JE42" s="81"/>
      <c r="JF42" s="81"/>
      <c r="JG42" s="81"/>
      <c r="JH42" s="125"/>
      <c r="JI42" s="172"/>
      <c r="JJ42" s="172"/>
      <c r="JK42" s="172"/>
      <c r="JL42" s="172"/>
      <c r="JM42" s="172"/>
      <c r="JN42" s="172"/>
      <c r="JO42" s="172"/>
      <c r="JP42" s="172"/>
      <c r="JQ42" s="172"/>
      <c r="JR42" s="172"/>
      <c r="JS42" s="172"/>
      <c r="JT42" s="172"/>
      <c r="JU42" s="172"/>
      <c r="JV42" s="172"/>
      <c r="JW42" s="172"/>
      <c r="JX42" s="172"/>
      <c r="JY42" s="172"/>
      <c r="JZ42" s="172"/>
      <c r="KA42" s="172"/>
      <c r="KB42" s="172"/>
      <c r="KC42" s="172"/>
      <c r="KD42" s="172"/>
      <c r="KE42" s="172"/>
      <c r="KF42" s="172"/>
      <c r="KG42" s="172"/>
      <c r="KH42" s="172"/>
      <c r="KI42" s="172"/>
      <c r="KJ42" s="172"/>
      <c r="KK42" s="172"/>
      <c r="KL42" s="172"/>
      <c r="KM42" s="172"/>
      <c r="KN42" s="172"/>
      <c r="KO42" s="172"/>
      <c r="KP42" s="172"/>
      <c r="KQ42" s="172"/>
      <c r="KR42" s="172"/>
      <c r="KS42" s="172"/>
      <c r="KT42" s="172"/>
      <c r="KU42" s="172"/>
      <c r="KV42" s="172"/>
      <c r="KW42" s="172"/>
      <c r="KX42" s="172"/>
      <c r="KY42" s="172"/>
      <c r="KZ42" s="172"/>
      <c r="LA42" s="172"/>
      <c r="LB42" s="172"/>
      <c r="LC42" s="172"/>
      <c r="LD42" s="172"/>
      <c r="LE42" s="172"/>
      <c r="LF42" s="172"/>
      <c r="LG42" s="172"/>
      <c r="LH42" s="172"/>
      <c r="LI42" s="172"/>
      <c r="LJ42" s="172"/>
      <c r="LK42" s="172"/>
      <c r="LL42" s="172"/>
      <c r="LM42" s="172"/>
      <c r="LN42" s="172"/>
      <c r="LO42" s="172"/>
      <c r="LP42" s="172"/>
      <c r="LQ42" s="172"/>
      <c r="LR42" s="172"/>
      <c r="LS42" s="172"/>
      <c r="LT42" s="172"/>
      <c r="LU42" s="172"/>
      <c r="LV42" s="172"/>
      <c r="LW42" s="172"/>
      <c r="LX42" s="172"/>
      <c r="LY42" s="172"/>
      <c r="LZ42" s="172"/>
      <c r="MA42" s="172"/>
      <c r="MB42" s="172"/>
      <c r="MC42" s="172"/>
      <c r="MD42" s="172"/>
      <c r="ME42" s="172"/>
      <c r="MF42" s="172"/>
      <c r="MG42" s="172"/>
      <c r="MH42" s="172"/>
      <c r="MI42" s="172"/>
      <c r="MJ42" s="172"/>
      <c r="MK42" s="172"/>
      <c r="ML42" s="172"/>
      <c r="MM42" s="172"/>
      <c r="MN42" s="172"/>
      <c r="MO42" s="172"/>
      <c r="MP42" s="172"/>
      <c r="MQ42" s="172"/>
      <c r="MR42" s="172"/>
      <c r="MS42" s="172"/>
      <c r="MT42" s="172"/>
      <c r="MU42" s="172"/>
      <c r="MV42" s="172"/>
      <c r="MW42" s="172"/>
      <c r="MX42" s="172"/>
      <c r="MY42" s="172"/>
      <c r="MZ42" s="172"/>
      <c r="NA42" s="172"/>
      <c r="NB42" s="172"/>
      <c r="NC42" s="172"/>
      <c r="ND42" s="172"/>
      <c r="NE42" s="172"/>
      <c r="NF42" s="172"/>
      <c r="NG42" s="172"/>
      <c r="NH42" s="172"/>
      <c r="NI42" s="172"/>
      <c r="NJ42" s="172"/>
      <c r="NK42" s="172"/>
      <c r="NL42" s="172"/>
      <c r="NM42" s="172"/>
      <c r="NN42" s="172"/>
      <c r="NO42" s="172"/>
      <c r="NP42" s="172"/>
      <c r="NQ42" s="172"/>
      <c r="NR42" s="172"/>
      <c r="NS42" s="172"/>
      <c r="NT42" s="172"/>
      <c r="NU42" s="172"/>
      <c r="NV42" s="172"/>
      <c r="NW42" s="172"/>
      <c r="NX42" s="172"/>
      <c r="NY42" s="172"/>
      <c r="NZ42" s="172"/>
      <c r="OA42" s="172"/>
      <c r="OB42" s="172"/>
      <c r="OC42" s="172"/>
      <c r="OD42" s="172"/>
      <c r="OE42" s="172"/>
      <c r="OF42" s="172"/>
      <c r="OG42" s="172"/>
      <c r="OH42" s="172"/>
      <c r="OI42" s="172"/>
      <c r="OJ42" s="172"/>
      <c r="OK42" s="172"/>
      <c r="OL42" s="172"/>
      <c r="OM42" s="172"/>
      <c r="ON42" s="172"/>
      <c r="OO42" s="172"/>
      <c r="OP42" s="172"/>
      <c r="OQ42" s="172"/>
      <c r="OR42" s="172"/>
      <c r="OS42" s="172"/>
      <c r="OT42" s="172"/>
      <c r="OU42" s="172"/>
      <c r="OV42" s="172"/>
      <c r="OW42" s="172"/>
    </row>
    <row r="43" spans="1:413" s="67" customFormat="1" hidden="1" x14ac:dyDescent="0.25">
      <c r="A43" s="271"/>
      <c r="B43" s="68"/>
      <c r="C43" s="167"/>
      <c r="D43" s="197"/>
      <c r="E43" s="81"/>
      <c r="F43" s="197"/>
      <c r="G43" s="197"/>
      <c r="H43" s="81"/>
      <c r="I43" s="198"/>
      <c r="J43" s="199"/>
      <c r="K43" s="199"/>
      <c r="L43" s="198"/>
      <c r="M43" s="198">
        <f t="shared" si="33"/>
        <v>0</v>
      </c>
      <c r="N43" s="198"/>
      <c r="O43" s="198"/>
      <c r="P43" s="198"/>
      <c r="Q43" s="198"/>
      <c r="R43" s="180"/>
      <c r="S43" s="181"/>
      <c r="T43" s="107"/>
      <c r="U43" s="107"/>
      <c r="V43" s="125"/>
      <c r="W43" s="20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203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203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  <c r="EK43" s="81"/>
      <c r="EL43" s="81"/>
      <c r="EM43" s="81"/>
      <c r="EN43" s="81"/>
      <c r="EO43" s="81"/>
      <c r="EP43" s="81"/>
      <c r="EQ43" s="81"/>
      <c r="ER43" s="81"/>
      <c r="ES43" s="81"/>
      <c r="ET43" s="81"/>
      <c r="EU43" s="81"/>
      <c r="EV43" s="81"/>
      <c r="EW43" s="81"/>
      <c r="EX43" s="81"/>
      <c r="EY43" s="81"/>
      <c r="EZ43" s="81"/>
      <c r="FA43" s="81"/>
      <c r="FB43" s="81"/>
      <c r="FC43" s="81"/>
      <c r="FD43" s="81"/>
      <c r="FE43" s="81"/>
      <c r="FF43" s="81"/>
      <c r="FG43" s="81"/>
      <c r="FH43" s="81"/>
      <c r="FI43" s="81"/>
      <c r="FJ43" s="81"/>
      <c r="FK43" s="81"/>
      <c r="FL43" s="81"/>
      <c r="FM43" s="204"/>
      <c r="FN43" s="205"/>
      <c r="FO43" s="66"/>
      <c r="FP43" s="81"/>
      <c r="FQ43" s="81"/>
      <c r="FR43" s="81"/>
      <c r="FS43" s="81"/>
      <c r="FT43" s="81"/>
      <c r="FU43" s="81"/>
      <c r="FV43" s="81"/>
      <c r="FW43" s="81"/>
      <c r="FX43" s="81"/>
      <c r="FY43" s="81"/>
      <c r="FZ43" s="81"/>
      <c r="GA43" s="81"/>
      <c r="GB43" s="81"/>
      <c r="GC43" s="81"/>
      <c r="GD43" s="81"/>
      <c r="GE43" s="81"/>
      <c r="GF43" s="81"/>
      <c r="GG43" s="81"/>
      <c r="GH43" s="81"/>
      <c r="GI43" s="81"/>
      <c r="GJ43" s="81"/>
      <c r="GK43" s="81"/>
      <c r="GL43" s="81"/>
      <c r="GM43" s="81"/>
      <c r="GN43" s="81"/>
      <c r="GO43" s="81"/>
      <c r="GP43" s="81"/>
      <c r="GQ43" s="81"/>
      <c r="GR43" s="81"/>
      <c r="GS43" s="81"/>
      <c r="GT43" s="81"/>
      <c r="GU43" s="81"/>
      <c r="GV43" s="81"/>
      <c r="GW43" s="81"/>
      <c r="GX43" s="81"/>
      <c r="GY43" s="81"/>
      <c r="GZ43" s="81"/>
      <c r="HA43" s="81"/>
      <c r="HB43" s="81"/>
      <c r="HC43" s="81"/>
      <c r="HD43" s="81"/>
      <c r="HE43" s="81"/>
      <c r="HF43" s="81"/>
      <c r="HG43" s="81"/>
      <c r="HH43" s="81"/>
      <c r="HI43" s="81"/>
      <c r="HJ43" s="81"/>
      <c r="HK43" s="81"/>
      <c r="HL43" s="208"/>
      <c r="HM43" s="81"/>
      <c r="HN43" s="81"/>
      <c r="HO43" s="81"/>
      <c r="HP43" s="317"/>
      <c r="HQ43" s="81"/>
      <c r="HR43" s="81"/>
      <c r="HS43" s="81"/>
      <c r="HT43" s="81"/>
      <c r="HU43" s="81"/>
      <c r="HV43" s="81"/>
      <c r="HW43" s="81"/>
      <c r="HX43" s="81"/>
      <c r="HY43" s="81"/>
      <c r="HZ43" s="81"/>
      <c r="IA43" s="81"/>
      <c r="IB43" s="81"/>
      <c r="IC43" s="81"/>
      <c r="ID43" s="85"/>
      <c r="IE43" s="81"/>
      <c r="IF43" s="81"/>
      <c r="IG43" s="81"/>
      <c r="IH43" s="81"/>
      <c r="II43" s="81"/>
      <c r="IJ43" s="81"/>
      <c r="IK43" s="81"/>
      <c r="IL43" s="81"/>
      <c r="IM43" s="81"/>
      <c r="IN43" s="81"/>
      <c r="IO43" s="81"/>
      <c r="IP43" s="81"/>
      <c r="IQ43" s="81"/>
      <c r="IR43" s="81"/>
      <c r="IS43" s="81"/>
      <c r="IT43" s="125"/>
      <c r="IU43" s="85"/>
      <c r="IV43" s="81"/>
      <c r="IW43" s="81"/>
      <c r="IX43" s="81"/>
      <c r="IY43" s="81"/>
      <c r="IZ43" s="81"/>
      <c r="JA43" s="81"/>
      <c r="JB43" s="81"/>
      <c r="JC43" s="125"/>
      <c r="JD43" s="85"/>
      <c r="JE43" s="81"/>
      <c r="JF43" s="81"/>
      <c r="JG43" s="81"/>
      <c r="JH43" s="125"/>
      <c r="JI43" s="172"/>
      <c r="JJ43" s="172"/>
      <c r="JK43" s="172"/>
      <c r="JL43" s="172"/>
      <c r="JM43" s="172"/>
      <c r="JN43" s="172"/>
      <c r="JO43" s="172"/>
      <c r="JP43" s="172"/>
      <c r="JQ43" s="172"/>
      <c r="JR43" s="172"/>
      <c r="JS43" s="172"/>
      <c r="JT43" s="172"/>
      <c r="JU43" s="172"/>
      <c r="JV43" s="172"/>
      <c r="JW43" s="172"/>
      <c r="JX43" s="172"/>
      <c r="JY43" s="172"/>
      <c r="JZ43" s="172"/>
      <c r="KA43" s="172"/>
      <c r="KB43" s="172"/>
      <c r="KC43" s="172"/>
      <c r="KD43" s="172"/>
      <c r="KE43" s="172"/>
      <c r="KF43" s="172"/>
      <c r="KG43" s="172"/>
      <c r="KH43" s="172"/>
      <c r="KI43" s="172"/>
      <c r="KJ43" s="172"/>
      <c r="KK43" s="172"/>
      <c r="KL43" s="172"/>
      <c r="KM43" s="172"/>
      <c r="KN43" s="172"/>
      <c r="KO43" s="172"/>
      <c r="KP43" s="172"/>
      <c r="KQ43" s="172"/>
      <c r="KR43" s="172"/>
      <c r="KS43" s="172"/>
      <c r="KT43" s="172"/>
      <c r="KU43" s="172"/>
      <c r="KV43" s="172"/>
      <c r="KW43" s="172"/>
      <c r="KX43" s="172"/>
      <c r="KY43" s="172"/>
      <c r="KZ43" s="172"/>
      <c r="LA43" s="172"/>
      <c r="LB43" s="172"/>
      <c r="LC43" s="172"/>
      <c r="LD43" s="172"/>
      <c r="LE43" s="172"/>
      <c r="LF43" s="172"/>
      <c r="LG43" s="172"/>
      <c r="LH43" s="172"/>
      <c r="LI43" s="172"/>
      <c r="LJ43" s="172"/>
      <c r="LK43" s="172"/>
      <c r="LL43" s="172"/>
      <c r="LM43" s="172"/>
      <c r="LN43" s="172"/>
      <c r="LO43" s="172"/>
      <c r="LP43" s="172"/>
      <c r="LQ43" s="172"/>
      <c r="LR43" s="172"/>
      <c r="LS43" s="172"/>
      <c r="LT43" s="172"/>
      <c r="LU43" s="172"/>
      <c r="LV43" s="172"/>
      <c r="LW43" s="172"/>
      <c r="LX43" s="172"/>
      <c r="LY43" s="172"/>
      <c r="LZ43" s="172"/>
      <c r="MA43" s="172"/>
      <c r="MB43" s="172"/>
      <c r="MC43" s="172"/>
      <c r="MD43" s="172"/>
      <c r="ME43" s="172"/>
      <c r="MF43" s="172"/>
      <c r="MG43" s="172"/>
      <c r="MH43" s="172"/>
      <c r="MI43" s="172"/>
      <c r="MJ43" s="172"/>
      <c r="MK43" s="172"/>
      <c r="ML43" s="172"/>
      <c r="MM43" s="172"/>
      <c r="MN43" s="172"/>
      <c r="MO43" s="172"/>
      <c r="MP43" s="172"/>
      <c r="MQ43" s="172"/>
      <c r="MR43" s="172"/>
      <c r="MS43" s="172"/>
      <c r="MT43" s="172"/>
      <c r="MU43" s="172"/>
      <c r="MV43" s="172"/>
      <c r="MW43" s="172"/>
      <c r="MX43" s="172"/>
      <c r="MY43" s="172"/>
      <c r="MZ43" s="172"/>
      <c r="NA43" s="172"/>
      <c r="NB43" s="172"/>
      <c r="NC43" s="172"/>
      <c r="ND43" s="172"/>
      <c r="NE43" s="172"/>
      <c r="NF43" s="172"/>
      <c r="NG43" s="172"/>
      <c r="NH43" s="172"/>
      <c r="NI43" s="172"/>
      <c r="NJ43" s="172"/>
      <c r="NK43" s="172"/>
      <c r="NL43" s="172"/>
      <c r="NM43" s="172"/>
      <c r="NN43" s="172"/>
      <c r="NO43" s="172"/>
      <c r="NP43" s="172"/>
      <c r="NQ43" s="172"/>
      <c r="NR43" s="172"/>
      <c r="NS43" s="172"/>
      <c r="NT43" s="172"/>
      <c r="NU43" s="172"/>
      <c r="NV43" s="172"/>
      <c r="NW43" s="172"/>
      <c r="NX43" s="172"/>
      <c r="NY43" s="172"/>
      <c r="NZ43" s="172"/>
      <c r="OA43" s="172"/>
      <c r="OB43" s="172"/>
      <c r="OC43" s="172"/>
      <c r="OD43" s="172"/>
      <c r="OE43" s="172"/>
      <c r="OF43" s="172"/>
      <c r="OG43" s="172"/>
      <c r="OH43" s="172"/>
      <c r="OI43" s="172"/>
      <c r="OJ43" s="172"/>
      <c r="OK43" s="172"/>
      <c r="OL43" s="172"/>
      <c r="OM43" s="172"/>
      <c r="ON43" s="172"/>
      <c r="OO43" s="172"/>
      <c r="OP43" s="172"/>
      <c r="OQ43" s="172"/>
      <c r="OR43" s="172"/>
      <c r="OS43" s="172"/>
      <c r="OT43" s="172"/>
      <c r="OU43" s="172"/>
      <c r="OV43" s="172"/>
      <c r="OW43" s="172"/>
    </row>
    <row r="44" spans="1:413" s="67" customFormat="1" hidden="1" x14ac:dyDescent="0.25">
      <c r="A44" s="271"/>
      <c r="B44" s="68"/>
      <c r="C44" s="167"/>
      <c r="D44" s="197"/>
      <c r="E44" s="81"/>
      <c r="F44" s="197"/>
      <c r="G44" s="197"/>
      <c r="H44" s="81"/>
      <c r="I44" s="198"/>
      <c r="J44" s="199"/>
      <c r="K44" s="199"/>
      <c r="L44" s="198"/>
      <c r="M44" s="198">
        <f t="shared" si="33"/>
        <v>0</v>
      </c>
      <c r="N44" s="198"/>
      <c r="O44" s="198"/>
      <c r="P44" s="198"/>
      <c r="Q44" s="198"/>
      <c r="R44" s="180"/>
      <c r="S44" s="181"/>
      <c r="T44" s="107"/>
      <c r="U44" s="107"/>
      <c r="V44" s="125"/>
      <c r="W44" s="20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203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203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  <c r="EK44" s="81"/>
      <c r="EL44" s="81"/>
      <c r="EM44" s="81"/>
      <c r="EN44" s="81"/>
      <c r="EO44" s="81"/>
      <c r="EP44" s="81"/>
      <c r="EQ44" s="81"/>
      <c r="ER44" s="81"/>
      <c r="ES44" s="81"/>
      <c r="ET44" s="81"/>
      <c r="EU44" s="81"/>
      <c r="EV44" s="81"/>
      <c r="EW44" s="81"/>
      <c r="EX44" s="81"/>
      <c r="EY44" s="81"/>
      <c r="EZ44" s="81"/>
      <c r="FA44" s="81"/>
      <c r="FB44" s="81"/>
      <c r="FC44" s="81"/>
      <c r="FD44" s="81"/>
      <c r="FE44" s="81"/>
      <c r="FF44" s="81"/>
      <c r="FG44" s="81"/>
      <c r="FH44" s="81"/>
      <c r="FI44" s="81"/>
      <c r="FJ44" s="81"/>
      <c r="FK44" s="81"/>
      <c r="FL44" s="81"/>
      <c r="FM44" s="204"/>
      <c r="FN44" s="205"/>
      <c r="FO44" s="66"/>
      <c r="FP44" s="81"/>
      <c r="FQ44" s="81"/>
      <c r="FR44" s="81"/>
      <c r="FS44" s="81"/>
      <c r="FT44" s="81"/>
      <c r="FU44" s="81"/>
      <c r="FV44" s="81"/>
      <c r="FW44" s="81"/>
      <c r="FX44" s="81"/>
      <c r="FY44" s="81"/>
      <c r="FZ44" s="81"/>
      <c r="GA44" s="81"/>
      <c r="GB44" s="81"/>
      <c r="GC44" s="81"/>
      <c r="GD44" s="81"/>
      <c r="GE44" s="81"/>
      <c r="GF44" s="81"/>
      <c r="GG44" s="81"/>
      <c r="GH44" s="81"/>
      <c r="GI44" s="81"/>
      <c r="GJ44" s="81"/>
      <c r="GK44" s="81"/>
      <c r="GL44" s="81"/>
      <c r="GM44" s="81"/>
      <c r="GN44" s="81"/>
      <c r="GO44" s="81"/>
      <c r="GP44" s="81"/>
      <c r="GQ44" s="81"/>
      <c r="GR44" s="81"/>
      <c r="GS44" s="81"/>
      <c r="GT44" s="81"/>
      <c r="GU44" s="81"/>
      <c r="GV44" s="81"/>
      <c r="GW44" s="81"/>
      <c r="GX44" s="81"/>
      <c r="GY44" s="81"/>
      <c r="GZ44" s="81"/>
      <c r="HA44" s="81"/>
      <c r="HB44" s="81"/>
      <c r="HC44" s="81"/>
      <c r="HD44" s="81"/>
      <c r="HE44" s="81"/>
      <c r="HF44" s="81"/>
      <c r="HG44" s="81"/>
      <c r="HH44" s="81"/>
      <c r="HI44" s="81"/>
      <c r="HJ44" s="81"/>
      <c r="HK44" s="81"/>
      <c r="HL44" s="208"/>
      <c r="HM44" s="81"/>
      <c r="HN44" s="81"/>
      <c r="HO44" s="81"/>
      <c r="HP44" s="317"/>
      <c r="HQ44" s="81"/>
      <c r="HR44" s="81"/>
      <c r="HS44" s="81"/>
      <c r="HT44" s="81"/>
      <c r="HU44" s="81"/>
      <c r="HV44" s="81"/>
      <c r="HW44" s="81"/>
      <c r="HX44" s="81"/>
      <c r="HY44" s="81"/>
      <c r="HZ44" s="81"/>
      <c r="IA44" s="81"/>
      <c r="IB44" s="81"/>
      <c r="IC44" s="81"/>
      <c r="ID44" s="85"/>
      <c r="IE44" s="81"/>
      <c r="IF44" s="81"/>
      <c r="IG44" s="81"/>
      <c r="IH44" s="81"/>
      <c r="II44" s="81"/>
      <c r="IJ44" s="81"/>
      <c r="IK44" s="81"/>
      <c r="IL44" s="81"/>
      <c r="IM44" s="81"/>
      <c r="IN44" s="81"/>
      <c r="IO44" s="81"/>
      <c r="IP44" s="81"/>
      <c r="IQ44" s="81"/>
      <c r="IR44" s="81"/>
      <c r="IS44" s="81"/>
      <c r="IT44" s="125"/>
      <c r="IU44" s="85"/>
      <c r="IV44" s="81"/>
      <c r="IW44" s="81"/>
      <c r="IX44" s="81"/>
      <c r="IY44" s="81"/>
      <c r="IZ44" s="81"/>
      <c r="JA44" s="81"/>
      <c r="JB44" s="81"/>
      <c r="JC44" s="125"/>
      <c r="JD44" s="85"/>
      <c r="JE44" s="81"/>
      <c r="JF44" s="81"/>
      <c r="JG44" s="81"/>
      <c r="JH44" s="125"/>
      <c r="JI44" s="172"/>
      <c r="JJ44" s="172"/>
      <c r="JK44" s="172"/>
      <c r="JL44" s="172"/>
      <c r="JM44" s="172"/>
      <c r="JN44" s="172"/>
      <c r="JO44" s="172"/>
      <c r="JP44" s="172"/>
      <c r="JQ44" s="172"/>
      <c r="JR44" s="172"/>
      <c r="JS44" s="172"/>
      <c r="JT44" s="172"/>
      <c r="JU44" s="172"/>
      <c r="JV44" s="172"/>
      <c r="JW44" s="172"/>
      <c r="JX44" s="172"/>
      <c r="JY44" s="172"/>
      <c r="JZ44" s="172"/>
      <c r="KA44" s="172"/>
      <c r="KB44" s="172"/>
      <c r="KC44" s="172"/>
      <c r="KD44" s="172"/>
      <c r="KE44" s="172"/>
      <c r="KF44" s="172"/>
      <c r="KG44" s="172"/>
      <c r="KH44" s="172"/>
      <c r="KI44" s="172"/>
      <c r="KJ44" s="172"/>
      <c r="KK44" s="172"/>
      <c r="KL44" s="172"/>
      <c r="KM44" s="172"/>
      <c r="KN44" s="172"/>
      <c r="KO44" s="172"/>
      <c r="KP44" s="172"/>
      <c r="KQ44" s="172"/>
      <c r="KR44" s="172"/>
      <c r="KS44" s="172"/>
      <c r="KT44" s="172"/>
      <c r="KU44" s="172"/>
      <c r="KV44" s="172"/>
      <c r="KW44" s="172"/>
      <c r="KX44" s="172"/>
      <c r="KY44" s="172"/>
      <c r="KZ44" s="172"/>
      <c r="LA44" s="172"/>
      <c r="LB44" s="172"/>
      <c r="LC44" s="172"/>
      <c r="LD44" s="172"/>
      <c r="LE44" s="172"/>
      <c r="LF44" s="172"/>
      <c r="LG44" s="172"/>
      <c r="LH44" s="172"/>
      <c r="LI44" s="172"/>
      <c r="LJ44" s="172"/>
      <c r="LK44" s="172"/>
      <c r="LL44" s="172"/>
      <c r="LM44" s="172"/>
      <c r="LN44" s="172"/>
      <c r="LO44" s="172"/>
      <c r="LP44" s="172"/>
      <c r="LQ44" s="172"/>
      <c r="LR44" s="172"/>
      <c r="LS44" s="172"/>
      <c r="LT44" s="172"/>
      <c r="LU44" s="172"/>
      <c r="LV44" s="172"/>
      <c r="LW44" s="172"/>
      <c r="LX44" s="172"/>
      <c r="LY44" s="172"/>
      <c r="LZ44" s="172"/>
      <c r="MA44" s="172"/>
      <c r="MB44" s="172"/>
      <c r="MC44" s="172"/>
      <c r="MD44" s="172"/>
      <c r="ME44" s="172"/>
      <c r="MF44" s="172"/>
      <c r="MG44" s="172"/>
      <c r="MH44" s="172"/>
      <c r="MI44" s="172"/>
      <c r="MJ44" s="172"/>
      <c r="MK44" s="172"/>
      <c r="ML44" s="172"/>
      <c r="MM44" s="172"/>
      <c r="MN44" s="172"/>
      <c r="MO44" s="172"/>
      <c r="MP44" s="172"/>
      <c r="MQ44" s="172"/>
      <c r="MR44" s="172"/>
      <c r="MS44" s="172"/>
      <c r="MT44" s="172"/>
      <c r="MU44" s="172"/>
      <c r="MV44" s="172"/>
      <c r="MW44" s="172"/>
      <c r="MX44" s="172"/>
      <c r="MY44" s="172"/>
      <c r="MZ44" s="172"/>
      <c r="NA44" s="172"/>
      <c r="NB44" s="172"/>
      <c r="NC44" s="172"/>
      <c r="ND44" s="172"/>
      <c r="NE44" s="172"/>
      <c r="NF44" s="172"/>
      <c r="NG44" s="172"/>
      <c r="NH44" s="172"/>
      <c r="NI44" s="172"/>
      <c r="NJ44" s="172"/>
      <c r="NK44" s="172"/>
      <c r="NL44" s="172"/>
      <c r="NM44" s="172"/>
      <c r="NN44" s="172"/>
      <c r="NO44" s="172"/>
      <c r="NP44" s="172"/>
      <c r="NQ44" s="172"/>
      <c r="NR44" s="172"/>
      <c r="NS44" s="172"/>
      <c r="NT44" s="172"/>
      <c r="NU44" s="172"/>
      <c r="NV44" s="172"/>
      <c r="NW44" s="172"/>
      <c r="NX44" s="172"/>
      <c r="NY44" s="172"/>
      <c r="NZ44" s="172"/>
      <c r="OA44" s="172"/>
      <c r="OB44" s="172"/>
      <c r="OC44" s="172"/>
      <c r="OD44" s="172"/>
      <c r="OE44" s="172"/>
      <c r="OF44" s="172"/>
      <c r="OG44" s="172"/>
      <c r="OH44" s="172"/>
      <c r="OI44" s="172"/>
      <c r="OJ44" s="172"/>
      <c r="OK44" s="172"/>
      <c r="OL44" s="172"/>
      <c r="OM44" s="172"/>
      <c r="ON44" s="172"/>
      <c r="OO44" s="172"/>
      <c r="OP44" s="172"/>
      <c r="OQ44" s="172"/>
      <c r="OR44" s="172"/>
      <c r="OS44" s="172"/>
      <c r="OT44" s="172"/>
      <c r="OU44" s="172"/>
      <c r="OV44" s="172"/>
      <c r="OW44" s="172"/>
    </row>
    <row r="45" spans="1:413" s="67" customFormat="1" hidden="1" x14ac:dyDescent="0.25">
      <c r="A45" s="271"/>
      <c r="B45" s="68"/>
      <c r="C45" s="167"/>
      <c r="D45" s="197"/>
      <c r="E45" s="81"/>
      <c r="F45" s="197"/>
      <c r="G45" s="197"/>
      <c r="H45" s="81"/>
      <c r="I45" s="198"/>
      <c r="J45" s="199"/>
      <c r="K45" s="199"/>
      <c r="L45" s="198"/>
      <c r="M45" s="198">
        <f t="shared" si="33"/>
        <v>0</v>
      </c>
      <c r="N45" s="198"/>
      <c r="O45" s="198"/>
      <c r="P45" s="198"/>
      <c r="Q45" s="198"/>
      <c r="R45" s="180"/>
      <c r="S45" s="181"/>
      <c r="T45" s="107"/>
      <c r="U45" s="107"/>
      <c r="V45" s="125"/>
      <c r="W45" s="20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203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203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  <c r="EK45" s="81"/>
      <c r="EL45" s="81"/>
      <c r="EM45" s="81"/>
      <c r="EN45" s="81"/>
      <c r="EO45" s="81"/>
      <c r="EP45" s="81"/>
      <c r="EQ45" s="81"/>
      <c r="ER45" s="81"/>
      <c r="ES45" s="81"/>
      <c r="ET45" s="81"/>
      <c r="EU45" s="81"/>
      <c r="EV45" s="81"/>
      <c r="EW45" s="81"/>
      <c r="EX45" s="81"/>
      <c r="EY45" s="81"/>
      <c r="EZ45" s="81"/>
      <c r="FA45" s="81"/>
      <c r="FB45" s="81"/>
      <c r="FC45" s="81"/>
      <c r="FD45" s="81"/>
      <c r="FE45" s="81"/>
      <c r="FF45" s="81"/>
      <c r="FG45" s="81"/>
      <c r="FH45" s="81"/>
      <c r="FI45" s="81"/>
      <c r="FJ45" s="81"/>
      <c r="FK45" s="81"/>
      <c r="FL45" s="81"/>
      <c r="FM45" s="204"/>
      <c r="FN45" s="205"/>
      <c r="FO45" s="66"/>
      <c r="FP45" s="81"/>
      <c r="FQ45" s="81"/>
      <c r="FR45" s="81"/>
      <c r="FS45" s="81"/>
      <c r="FT45" s="81"/>
      <c r="FU45" s="81"/>
      <c r="FV45" s="81"/>
      <c r="FW45" s="81"/>
      <c r="FX45" s="81"/>
      <c r="FY45" s="81"/>
      <c r="FZ45" s="81"/>
      <c r="GA45" s="81"/>
      <c r="GB45" s="81"/>
      <c r="GC45" s="81"/>
      <c r="GD45" s="81"/>
      <c r="GE45" s="81"/>
      <c r="GF45" s="81"/>
      <c r="GG45" s="81"/>
      <c r="GH45" s="81"/>
      <c r="GI45" s="81"/>
      <c r="GJ45" s="81"/>
      <c r="GK45" s="81"/>
      <c r="GL45" s="81"/>
      <c r="GM45" s="81"/>
      <c r="GN45" s="81"/>
      <c r="GO45" s="81"/>
      <c r="GP45" s="81"/>
      <c r="GQ45" s="81"/>
      <c r="GR45" s="81"/>
      <c r="GS45" s="81"/>
      <c r="GT45" s="81"/>
      <c r="GU45" s="81"/>
      <c r="GV45" s="81"/>
      <c r="GW45" s="81"/>
      <c r="GX45" s="81"/>
      <c r="GY45" s="81"/>
      <c r="GZ45" s="81"/>
      <c r="HA45" s="81"/>
      <c r="HB45" s="81"/>
      <c r="HC45" s="81"/>
      <c r="HD45" s="81"/>
      <c r="HE45" s="81"/>
      <c r="HF45" s="81"/>
      <c r="HG45" s="81"/>
      <c r="HH45" s="81"/>
      <c r="HI45" s="81"/>
      <c r="HJ45" s="81"/>
      <c r="HK45" s="81"/>
      <c r="HL45" s="208"/>
      <c r="HM45" s="81"/>
      <c r="HN45" s="81"/>
      <c r="HO45" s="81"/>
      <c r="HP45" s="317"/>
      <c r="HQ45" s="81"/>
      <c r="HR45" s="81"/>
      <c r="HS45" s="81"/>
      <c r="HT45" s="81"/>
      <c r="HU45" s="81"/>
      <c r="HV45" s="81"/>
      <c r="HW45" s="81"/>
      <c r="HX45" s="81"/>
      <c r="HY45" s="81"/>
      <c r="HZ45" s="81"/>
      <c r="IA45" s="81"/>
      <c r="IB45" s="81"/>
      <c r="IC45" s="81"/>
      <c r="ID45" s="85"/>
      <c r="IE45" s="81"/>
      <c r="IF45" s="81"/>
      <c r="IG45" s="81"/>
      <c r="IH45" s="81"/>
      <c r="II45" s="81"/>
      <c r="IJ45" s="81"/>
      <c r="IK45" s="81"/>
      <c r="IL45" s="81"/>
      <c r="IM45" s="81"/>
      <c r="IN45" s="81"/>
      <c r="IO45" s="81"/>
      <c r="IP45" s="81"/>
      <c r="IQ45" s="81"/>
      <c r="IR45" s="81"/>
      <c r="IS45" s="81"/>
      <c r="IT45" s="125"/>
      <c r="IU45" s="85"/>
      <c r="IV45" s="81"/>
      <c r="IW45" s="81"/>
      <c r="IX45" s="81"/>
      <c r="IY45" s="81"/>
      <c r="IZ45" s="81"/>
      <c r="JA45" s="81"/>
      <c r="JB45" s="81"/>
      <c r="JC45" s="125"/>
      <c r="JD45" s="85"/>
      <c r="JE45" s="81"/>
      <c r="JF45" s="81"/>
      <c r="JG45" s="81"/>
      <c r="JH45" s="125"/>
      <c r="JI45" s="172"/>
      <c r="JJ45" s="172"/>
      <c r="JK45" s="172"/>
      <c r="JL45" s="172"/>
      <c r="JM45" s="172"/>
      <c r="JN45" s="172"/>
      <c r="JO45" s="172"/>
      <c r="JP45" s="172"/>
      <c r="JQ45" s="172"/>
      <c r="JR45" s="172"/>
      <c r="JS45" s="172"/>
      <c r="JT45" s="172"/>
      <c r="JU45" s="172"/>
      <c r="JV45" s="172"/>
      <c r="JW45" s="172"/>
      <c r="JX45" s="172"/>
      <c r="JY45" s="172"/>
      <c r="JZ45" s="172"/>
      <c r="KA45" s="172"/>
      <c r="KB45" s="172"/>
      <c r="KC45" s="172"/>
      <c r="KD45" s="172"/>
      <c r="KE45" s="172"/>
      <c r="KF45" s="172"/>
      <c r="KG45" s="172"/>
      <c r="KH45" s="172"/>
      <c r="KI45" s="172"/>
      <c r="KJ45" s="172"/>
      <c r="KK45" s="172"/>
      <c r="KL45" s="172"/>
      <c r="KM45" s="172"/>
      <c r="KN45" s="172"/>
      <c r="KO45" s="172"/>
      <c r="KP45" s="172"/>
      <c r="KQ45" s="172"/>
      <c r="KR45" s="172"/>
      <c r="KS45" s="172"/>
      <c r="KT45" s="172"/>
      <c r="KU45" s="172"/>
      <c r="KV45" s="172"/>
      <c r="KW45" s="172"/>
      <c r="KX45" s="172"/>
      <c r="KY45" s="172"/>
      <c r="KZ45" s="172"/>
      <c r="LA45" s="172"/>
      <c r="LB45" s="172"/>
      <c r="LC45" s="172"/>
      <c r="LD45" s="172"/>
      <c r="LE45" s="172"/>
      <c r="LF45" s="172"/>
      <c r="LG45" s="172"/>
      <c r="LH45" s="172"/>
      <c r="LI45" s="172"/>
      <c r="LJ45" s="172"/>
      <c r="LK45" s="172"/>
      <c r="LL45" s="172"/>
      <c r="LM45" s="172"/>
      <c r="LN45" s="172"/>
      <c r="LO45" s="172"/>
      <c r="LP45" s="172"/>
      <c r="LQ45" s="172"/>
      <c r="LR45" s="172"/>
      <c r="LS45" s="172"/>
      <c r="LT45" s="172"/>
      <c r="LU45" s="172"/>
      <c r="LV45" s="172"/>
      <c r="LW45" s="172"/>
      <c r="LX45" s="172"/>
      <c r="LY45" s="172"/>
      <c r="LZ45" s="172"/>
      <c r="MA45" s="172"/>
      <c r="MB45" s="172"/>
      <c r="MC45" s="172"/>
      <c r="MD45" s="172"/>
      <c r="ME45" s="172"/>
      <c r="MF45" s="172"/>
      <c r="MG45" s="172"/>
      <c r="MH45" s="172"/>
      <c r="MI45" s="172"/>
      <c r="MJ45" s="172"/>
      <c r="MK45" s="172"/>
      <c r="ML45" s="172"/>
      <c r="MM45" s="172"/>
      <c r="MN45" s="172"/>
      <c r="MO45" s="172"/>
      <c r="MP45" s="172"/>
      <c r="MQ45" s="172"/>
      <c r="MR45" s="172"/>
      <c r="MS45" s="172"/>
      <c r="MT45" s="172"/>
      <c r="MU45" s="172"/>
      <c r="MV45" s="172"/>
      <c r="MW45" s="172"/>
      <c r="MX45" s="172"/>
      <c r="MY45" s="172"/>
      <c r="MZ45" s="172"/>
      <c r="NA45" s="172"/>
      <c r="NB45" s="172"/>
      <c r="NC45" s="172"/>
      <c r="ND45" s="172"/>
      <c r="NE45" s="172"/>
      <c r="NF45" s="172"/>
      <c r="NG45" s="172"/>
      <c r="NH45" s="172"/>
      <c r="NI45" s="172"/>
      <c r="NJ45" s="172"/>
      <c r="NK45" s="172"/>
      <c r="NL45" s="172"/>
      <c r="NM45" s="172"/>
      <c r="NN45" s="172"/>
      <c r="NO45" s="172"/>
      <c r="NP45" s="172"/>
      <c r="NQ45" s="172"/>
      <c r="NR45" s="172"/>
      <c r="NS45" s="172"/>
      <c r="NT45" s="172"/>
      <c r="NU45" s="172"/>
      <c r="NV45" s="172"/>
      <c r="NW45" s="172"/>
      <c r="NX45" s="172"/>
      <c r="NY45" s="172"/>
      <c r="NZ45" s="172"/>
      <c r="OA45" s="172"/>
      <c r="OB45" s="172"/>
      <c r="OC45" s="172"/>
      <c r="OD45" s="172"/>
      <c r="OE45" s="172"/>
      <c r="OF45" s="172"/>
      <c r="OG45" s="172"/>
      <c r="OH45" s="172"/>
      <c r="OI45" s="172"/>
      <c r="OJ45" s="172"/>
      <c r="OK45" s="172"/>
      <c r="OL45" s="172"/>
      <c r="OM45" s="172"/>
      <c r="ON45" s="172"/>
      <c r="OO45" s="172"/>
      <c r="OP45" s="172"/>
      <c r="OQ45" s="172"/>
      <c r="OR45" s="172"/>
      <c r="OS45" s="172"/>
      <c r="OT45" s="172"/>
      <c r="OU45" s="172"/>
      <c r="OV45" s="172"/>
      <c r="OW45" s="172"/>
    </row>
    <row r="46" spans="1:413" s="67" customFormat="1" hidden="1" x14ac:dyDescent="0.25">
      <c r="A46" s="271"/>
      <c r="B46" s="68"/>
      <c r="C46" s="167"/>
      <c r="D46" s="197"/>
      <c r="E46" s="81"/>
      <c r="F46" s="197"/>
      <c r="G46" s="197"/>
      <c r="H46" s="81"/>
      <c r="I46" s="198"/>
      <c r="J46" s="199"/>
      <c r="K46" s="199"/>
      <c r="L46" s="198"/>
      <c r="M46" s="198">
        <f t="shared" si="33"/>
        <v>0</v>
      </c>
      <c r="N46" s="198"/>
      <c r="O46" s="198"/>
      <c r="P46" s="198"/>
      <c r="Q46" s="198"/>
      <c r="R46" s="180"/>
      <c r="S46" s="181"/>
      <c r="T46" s="107"/>
      <c r="U46" s="107"/>
      <c r="V46" s="125"/>
      <c r="W46" s="20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203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203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  <c r="EK46" s="81"/>
      <c r="EL46" s="81"/>
      <c r="EM46" s="81"/>
      <c r="EN46" s="81"/>
      <c r="EO46" s="81"/>
      <c r="EP46" s="81"/>
      <c r="EQ46" s="81"/>
      <c r="ER46" s="81"/>
      <c r="ES46" s="81"/>
      <c r="ET46" s="81"/>
      <c r="EU46" s="81"/>
      <c r="EV46" s="81"/>
      <c r="EW46" s="81"/>
      <c r="EX46" s="81"/>
      <c r="EY46" s="81"/>
      <c r="EZ46" s="81"/>
      <c r="FA46" s="81"/>
      <c r="FB46" s="81"/>
      <c r="FC46" s="81"/>
      <c r="FD46" s="81"/>
      <c r="FE46" s="81"/>
      <c r="FF46" s="81"/>
      <c r="FG46" s="81"/>
      <c r="FH46" s="81"/>
      <c r="FI46" s="81"/>
      <c r="FJ46" s="81"/>
      <c r="FK46" s="81"/>
      <c r="FL46" s="81"/>
      <c r="FM46" s="204"/>
      <c r="FN46" s="205"/>
      <c r="FO46" s="66"/>
      <c r="FP46" s="81"/>
      <c r="FQ46" s="81"/>
      <c r="FR46" s="81"/>
      <c r="FS46" s="81"/>
      <c r="FT46" s="81"/>
      <c r="FU46" s="81"/>
      <c r="FV46" s="81"/>
      <c r="FW46" s="81"/>
      <c r="FX46" s="81"/>
      <c r="FY46" s="81"/>
      <c r="FZ46" s="81"/>
      <c r="GA46" s="81"/>
      <c r="GB46" s="81"/>
      <c r="GC46" s="81"/>
      <c r="GD46" s="81"/>
      <c r="GE46" s="81"/>
      <c r="GF46" s="81"/>
      <c r="GG46" s="81"/>
      <c r="GH46" s="81"/>
      <c r="GI46" s="81"/>
      <c r="GJ46" s="81"/>
      <c r="GK46" s="81"/>
      <c r="GL46" s="81"/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81"/>
      <c r="HI46" s="81"/>
      <c r="HJ46" s="81"/>
      <c r="HK46" s="81"/>
      <c r="HL46" s="208"/>
      <c r="HM46" s="81"/>
      <c r="HN46" s="81"/>
      <c r="HO46" s="81"/>
      <c r="HP46" s="317"/>
      <c r="HQ46" s="81"/>
      <c r="HR46" s="81"/>
      <c r="HS46" s="81"/>
      <c r="HT46" s="81"/>
      <c r="HU46" s="81"/>
      <c r="HV46" s="81"/>
      <c r="HW46" s="81"/>
      <c r="HX46" s="81"/>
      <c r="HY46" s="81"/>
      <c r="HZ46" s="81"/>
      <c r="IA46" s="81"/>
      <c r="IB46" s="81"/>
      <c r="IC46" s="81"/>
      <c r="ID46" s="85"/>
      <c r="IE46" s="81"/>
      <c r="IF46" s="81"/>
      <c r="IG46" s="81"/>
      <c r="IH46" s="81"/>
      <c r="II46" s="81"/>
      <c r="IJ46" s="81"/>
      <c r="IK46" s="81"/>
      <c r="IL46" s="81"/>
      <c r="IM46" s="81"/>
      <c r="IN46" s="81"/>
      <c r="IO46" s="81"/>
      <c r="IP46" s="81"/>
      <c r="IQ46" s="81"/>
      <c r="IR46" s="81"/>
      <c r="IS46" s="81"/>
      <c r="IT46" s="125"/>
      <c r="IU46" s="85"/>
      <c r="IV46" s="81"/>
      <c r="IW46" s="81"/>
      <c r="IX46" s="81"/>
      <c r="IY46" s="81"/>
      <c r="IZ46" s="81"/>
      <c r="JA46" s="81"/>
      <c r="JB46" s="81"/>
      <c r="JC46" s="125"/>
      <c r="JD46" s="85"/>
      <c r="JE46" s="81"/>
      <c r="JF46" s="81"/>
      <c r="JG46" s="81"/>
      <c r="JH46" s="125"/>
      <c r="JI46" s="172"/>
      <c r="JJ46" s="172"/>
      <c r="JK46" s="172"/>
      <c r="JL46" s="172"/>
      <c r="JM46" s="172"/>
      <c r="JN46" s="172"/>
      <c r="JO46" s="172"/>
      <c r="JP46" s="172"/>
      <c r="JQ46" s="172"/>
      <c r="JR46" s="172"/>
      <c r="JS46" s="172"/>
      <c r="JT46" s="172"/>
      <c r="JU46" s="172"/>
      <c r="JV46" s="172"/>
      <c r="JW46" s="172"/>
      <c r="JX46" s="172"/>
      <c r="JY46" s="172"/>
      <c r="JZ46" s="172"/>
      <c r="KA46" s="172"/>
      <c r="KB46" s="172"/>
      <c r="KC46" s="172"/>
      <c r="KD46" s="172"/>
      <c r="KE46" s="172"/>
      <c r="KF46" s="172"/>
      <c r="KG46" s="172"/>
      <c r="KH46" s="172"/>
      <c r="KI46" s="172"/>
      <c r="KJ46" s="172"/>
      <c r="KK46" s="172"/>
      <c r="KL46" s="172"/>
      <c r="KM46" s="172"/>
      <c r="KN46" s="172"/>
      <c r="KO46" s="172"/>
      <c r="KP46" s="172"/>
      <c r="KQ46" s="172"/>
      <c r="KR46" s="172"/>
      <c r="KS46" s="172"/>
      <c r="KT46" s="172"/>
      <c r="KU46" s="172"/>
      <c r="KV46" s="172"/>
      <c r="KW46" s="172"/>
      <c r="KX46" s="172"/>
      <c r="KY46" s="172"/>
      <c r="KZ46" s="172"/>
      <c r="LA46" s="172"/>
      <c r="LB46" s="172"/>
      <c r="LC46" s="172"/>
      <c r="LD46" s="172"/>
      <c r="LE46" s="172"/>
      <c r="LF46" s="172"/>
      <c r="LG46" s="172"/>
      <c r="LH46" s="172"/>
      <c r="LI46" s="172"/>
      <c r="LJ46" s="172"/>
      <c r="LK46" s="172"/>
      <c r="LL46" s="172"/>
      <c r="LM46" s="172"/>
      <c r="LN46" s="172"/>
      <c r="LO46" s="172"/>
      <c r="LP46" s="172"/>
      <c r="LQ46" s="172"/>
      <c r="LR46" s="172"/>
      <c r="LS46" s="172"/>
      <c r="LT46" s="172"/>
      <c r="LU46" s="172"/>
      <c r="LV46" s="172"/>
      <c r="LW46" s="172"/>
      <c r="LX46" s="172"/>
      <c r="LY46" s="172"/>
      <c r="LZ46" s="172"/>
      <c r="MA46" s="172"/>
      <c r="MB46" s="172"/>
      <c r="MC46" s="172"/>
      <c r="MD46" s="172"/>
      <c r="ME46" s="172"/>
      <c r="MF46" s="172"/>
      <c r="MG46" s="172"/>
      <c r="MH46" s="172"/>
      <c r="MI46" s="172"/>
      <c r="MJ46" s="172"/>
      <c r="MK46" s="172"/>
      <c r="ML46" s="172"/>
      <c r="MM46" s="172"/>
      <c r="MN46" s="172"/>
      <c r="MO46" s="172"/>
      <c r="MP46" s="172"/>
      <c r="MQ46" s="172"/>
      <c r="MR46" s="172"/>
      <c r="MS46" s="172"/>
      <c r="MT46" s="172"/>
      <c r="MU46" s="172"/>
      <c r="MV46" s="172"/>
      <c r="MW46" s="172"/>
      <c r="MX46" s="172"/>
      <c r="MY46" s="172"/>
      <c r="MZ46" s="172"/>
      <c r="NA46" s="172"/>
      <c r="NB46" s="172"/>
      <c r="NC46" s="172"/>
      <c r="ND46" s="172"/>
      <c r="NE46" s="172"/>
      <c r="NF46" s="172"/>
      <c r="NG46" s="172"/>
      <c r="NH46" s="172"/>
      <c r="NI46" s="172"/>
      <c r="NJ46" s="172"/>
      <c r="NK46" s="172"/>
      <c r="NL46" s="172"/>
      <c r="NM46" s="172"/>
      <c r="NN46" s="172"/>
      <c r="NO46" s="172"/>
      <c r="NP46" s="172"/>
      <c r="NQ46" s="172"/>
      <c r="NR46" s="172"/>
      <c r="NS46" s="172"/>
      <c r="NT46" s="172"/>
      <c r="NU46" s="172"/>
      <c r="NV46" s="172"/>
      <c r="NW46" s="172"/>
      <c r="NX46" s="172"/>
      <c r="NY46" s="172"/>
      <c r="NZ46" s="172"/>
      <c r="OA46" s="172"/>
      <c r="OB46" s="172"/>
      <c r="OC46" s="172"/>
      <c r="OD46" s="172"/>
      <c r="OE46" s="172"/>
      <c r="OF46" s="172"/>
      <c r="OG46" s="172"/>
      <c r="OH46" s="172"/>
      <c r="OI46" s="172"/>
      <c r="OJ46" s="172"/>
      <c r="OK46" s="172"/>
      <c r="OL46" s="172"/>
      <c r="OM46" s="172"/>
      <c r="ON46" s="172"/>
      <c r="OO46" s="172"/>
      <c r="OP46" s="172"/>
      <c r="OQ46" s="172"/>
      <c r="OR46" s="172"/>
      <c r="OS46" s="172"/>
      <c r="OT46" s="172"/>
      <c r="OU46" s="172"/>
      <c r="OV46" s="172"/>
      <c r="OW46" s="172"/>
    </row>
    <row r="47" spans="1:413" s="67" customFormat="1" hidden="1" x14ac:dyDescent="0.25">
      <c r="A47" s="271"/>
      <c r="B47" s="68"/>
      <c r="C47" s="167"/>
      <c r="D47" s="197"/>
      <c r="E47" s="81"/>
      <c r="F47" s="197"/>
      <c r="G47" s="197"/>
      <c r="H47" s="81"/>
      <c r="I47" s="198"/>
      <c r="J47" s="199"/>
      <c r="K47" s="199"/>
      <c r="L47" s="198"/>
      <c r="M47" s="198">
        <f t="shared" si="33"/>
        <v>0</v>
      </c>
      <c r="N47" s="198"/>
      <c r="O47" s="198"/>
      <c r="P47" s="198"/>
      <c r="Q47" s="198"/>
      <c r="R47" s="180"/>
      <c r="S47" s="181"/>
      <c r="T47" s="107"/>
      <c r="U47" s="107"/>
      <c r="V47" s="125"/>
      <c r="W47" s="20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203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203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  <c r="EK47" s="81"/>
      <c r="EL47" s="81"/>
      <c r="EM47" s="81"/>
      <c r="EN47" s="81"/>
      <c r="EO47" s="81"/>
      <c r="EP47" s="81"/>
      <c r="EQ47" s="81"/>
      <c r="ER47" s="81"/>
      <c r="ES47" s="81"/>
      <c r="ET47" s="81"/>
      <c r="EU47" s="81"/>
      <c r="EV47" s="81"/>
      <c r="EW47" s="81"/>
      <c r="EX47" s="81"/>
      <c r="EY47" s="81"/>
      <c r="EZ47" s="81"/>
      <c r="FA47" s="81"/>
      <c r="FB47" s="81"/>
      <c r="FC47" s="81"/>
      <c r="FD47" s="81"/>
      <c r="FE47" s="81"/>
      <c r="FF47" s="81"/>
      <c r="FG47" s="81"/>
      <c r="FH47" s="81"/>
      <c r="FI47" s="81"/>
      <c r="FJ47" s="81"/>
      <c r="FK47" s="81"/>
      <c r="FL47" s="81"/>
      <c r="FM47" s="204"/>
      <c r="FN47" s="205"/>
      <c r="FO47" s="66"/>
      <c r="FP47" s="81"/>
      <c r="FQ47" s="81"/>
      <c r="FR47" s="81"/>
      <c r="FS47" s="81"/>
      <c r="FT47" s="81"/>
      <c r="FU47" s="81"/>
      <c r="FV47" s="81"/>
      <c r="FW47" s="81"/>
      <c r="FX47" s="81"/>
      <c r="FY47" s="81"/>
      <c r="FZ47" s="81"/>
      <c r="GA47" s="81"/>
      <c r="GB47" s="81"/>
      <c r="GC47" s="81"/>
      <c r="GD47" s="81"/>
      <c r="GE47" s="81"/>
      <c r="GF47" s="81"/>
      <c r="GG47" s="81"/>
      <c r="GH47" s="81"/>
      <c r="GI47" s="81"/>
      <c r="GJ47" s="81"/>
      <c r="GK47" s="81"/>
      <c r="GL47" s="81"/>
      <c r="GM47" s="81"/>
      <c r="GN47" s="81"/>
      <c r="GO47" s="81"/>
      <c r="GP47" s="81"/>
      <c r="GQ47" s="81"/>
      <c r="GR47" s="81"/>
      <c r="GS47" s="81"/>
      <c r="GT47" s="81"/>
      <c r="GU47" s="81"/>
      <c r="GV47" s="81"/>
      <c r="GW47" s="81"/>
      <c r="GX47" s="81"/>
      <c r="GY47" s="81"/>
      <c r="GZ47" s="81"/>
      <c r="HA47" s="81"/>
      <c r="HB47" s="81"/>
      <c r="HC47" s="81"/>
      <c r="HD47" s="81"/>
      <c r="HE47" s="81"/>
      <c r="HF47" s="81"/>
      <c r="HG47" s="81"/>
      <c r="HH47" s="81"/>
      <c r="HI47" s="81"/>
      <c r="HJ47" s="81"/>
      <c r="HK47" s="81"/>
      <c r="HL47" s="208"/>
      <c r="HM47" s="81"/>
      <c r="HN47" s="81"/>
      <c r="HO47" s="81"/>
      <c r="HP47" s="317"/>
      <c r="HQ47" s="81"/>
      <c r="HR47" s="81"/>
      <c r="HS47" s="81"/>
      <c r="HT47" s="81"/>
      <c r="HU47" s="81"/>
      <c r="HV47" s="81"/>
      <c r="HW47" s="81"/>
      <c r="HX47" s="81"/>
      <c r="HY47" s="81"/>
      <c r="HZ47" s="81"/>
      <c r="IA47" s="81"/>
      <c r="IB47" s="81"/>
      <c r="IC47" s="81"/>
      <c r="ID47" s="85"/>
      <c r="IE47" s="81"/>
      <c r="IF47" s="81"/>
      <c r="IG47" s="81"/>
      <c r="IH47" s="81"/>
      <c r="II47" s="81"/>
      <c r="IJ47" s="81"/>
      <c r="IK47" s="81"/>
      <c r="IL47" s="81"/>
      <c r="IM47" s="81"/>
      <c r="IN47" s="81"/>
      <c r="IO47" s="81"/>
      <c r="IP47" s="81"/>
      <c r="IQ47" s="81"/>
      <c r="IR47" s="81"/>
      <c r="IS47" s="81"/>
      <c r="IT47" s="125"/>
      <c r="IU47" s="85"/>
      <c r="IV47" s="81"/>
      <c r="IW47" s="81"/>
      <c r="IX47" s="81"/>
      <c r="IY47" s="81"/>
      <c r="IZ47" s="81"/>
      <c r="JA47" s="81"/>
      <c r="JB47" s="81"/>
      <c r="JC47" s="125"/>
      <c r="JD47" s="85"/>
      <c r="JE47" s="81"/>
      <c r="JF47" s="81"/>
      <c r="JG47" s="81"/>
      <c r="JH47" s="125"/>
      <c r="JI47" s="172"/>
      <c r="JJ47" s="172"/>
      <c r="JK47" s="172"/>
      <c r="JL47" s="172"/>
      <c r="JM47" s="172"/>
      <c r="JN47" s="172"/>
      <c r="JO47" s="172"/>
      <c r="JP47" s="172"/>
      <c r="JQ47" s="172"/>
      <c r="JR47" s="172"/>
      <c r="JS47" s="172"/>
      <c r="JT47" s="172"/>
      <c r="JU47" s="172"/>
      <c r="JV47" s="172"/>
      <c r="JW47" s="172"/>
      <c r="JX47" s="172"/>
      <c r="JY47" s="172"/>
      <c r="JZ47" s="172"/>
      <c r="KA47" s="172"/>
      <c r="KB47" s="172"/>
      <c r="KC47" s="172"/>
      <c r="KD47" s="172"/>
      <c r="KE47" s="172"/>
      <c r="KF47" s="172"/>
      <c r="KG47" s="172"/>
      <c r="KH47" s="172"/>
      <c r="KI47" s="172"/>
      <c r="KJ47" s="172"/>
      <c r="KK47" s="172"/>
      <c r="KL47" s="172"/>
      <c r="KM47" s="172"/>
      <c r="KN47" s="172"/>
      <c r="KO47" s="172"/>
      <c r="KP47" s="172"/>
      <c r="KQ47" s="172"/>
      <c r="KR47" s="172"/>
      <c r="KS47" s="172"/>
      <c r="KT47" s="172"/>
      <c r="KU47" s="172"/>
      <c r="KV47" s="172"/>
      <c r="KW47" s="172"/>
      <c r="KX47" s="172"/>
      <c r="KY47" s="172"/>
      <c r="KZ47" s="172"/>
      <c r="LA47" s="172"/>
      <c r="LB47" s="172"/>
      <c r="LC47" s="172"/>
      <c r="LD47" s="172"/>
      <c r="LE47" s="172"/>
      <c r="LF47" s="172"/>
      <c r="LG47" s="172"/>
      <c r="LH47" s="172"/>
      <c r="LI47" s="172"/>
      <c r="LJ47" s="172"/>
      <c r="LK47" s="172"/>
      <c r="LL47" s="172"/>
      <c r="LM47" s="172"/>
      <c r="LN47" s="172"/>
      <c r="LO47" s="172"/>
      <c r="LP47" s="172"/>
      <c r="LQ47" s="172"/>
      <c r="LR47" s="172"/>
      <c r="LS47" s="172"/>
      <c r="LT47" s="172"/>
      <c r="LU47" s="172"/>
      <c r="LV47" s="172"/>
      <c r="LW47" s="172"/>
      <c r="LX47" s="172"/>
      <c r="LY47" s="172"/>
      <c r="LZ47" s="172"/>
      <c r="MA47" s="172"/>
      <c r="MB47" s="172"/>
      <c r="MC47" s="172"/>
      <c r="MD47" s="172"/>
      <c r="ME47" s="172"/>
      <c r="MF47" s="172"/>
      <c r="MG47" s="172"/>
      <c r="MH47" s="172"/>
      <c r="MI47" s="172"/>
      <c r="MJ47" s="172"/>
      <c r="MK47" s="172"/>
      <c r="ML47" s="172"/>
      <c r="MM47" s="172"/>
      <c r="MN47" s="172"/>
      <c r="MO47" s="172"/>
      <c r="MP47" s="172"/>
      <c r="MQ47" s="172"/>
      <c r="MR47" s="172"/>
      <c r="MS47" s="172"/>
      <c r="MT47" s="172"/>
      <c r="MU47" s="172"/>
      <c r="MV47" s="172"/>
      <c r="MW47" s="172"/>
      <c r="MX47" s="172"/>
      <c r="MY47" s="172"/>
      <c r="MZ47" s="172"/>
      <c r="NA47" s="172"/>
      <c r="NB47" s="172"/>
      <c r="NC47" s="172"/>
      <c r="ND47" s="172"/>
      <c r="NE47" s="172"/>
      <c r="NF47" s="172"/>
      <c r="NG47" s="172"/>
      <c r="NH47" s="172"/>
      <c r="NI47" s="172"/>
      <c r="NJ47" s="172"/>
      <c r="NK47" s="172"/>
      <c r="NL47" s="172"/>
      <c r="NM47" s="172"/>
      <c r="NN47" s="172"/>
      <c r="NO47" s="172"/>
      <c r="NP47" s="172"/>
      <c r="NQ47" s="172"/>
      <c r="NR47" s="172"/>
      <c r="NS47" s="172"/>
      <c r="NT47" s="172"/>
      <c r="NU47" s="172"/>
      <c r="NV47" s="172"/>
      <c r="NW47" s="172"/>
      <c r="NX47" s="172"/>
      <c r="NY47" s="172"/>
      <c r="NZ47" s="172"/>
      <c r="OA47" s="172"/>
      <c r="OB47" s="172"/>
      <c r="OC47" s="172"/>
      <c r="OD47" s="172"/>
      <c r="OE47" s="172"/>
      <c r="OF47" s="172"/>
      <c r="OG47" s="172"/>
      <c r="OH47" s="172"/>
      <c r="OI47" s="172"/>
      <c r="OJ47" s="172"/>
      <c r="OK47" s="172"/>
      <c r="OL47" s="172"/>
      <c r="OM47" s="172"/>
      <c r="ON47" s="172"/>
      <c r="OO47" s="172"/>
      <c r="OP47" s="172"/>
      <c r="OQ47" s="172"/>
      <c r="OR47" s="172"/>
      <c r="OS47" s="172"/>
      <c r="OT47" s="172"/>
      <c r="OU47" s="172"/>
      <c r="OV47" s="172"/>
      <c r="OW47" s="172"/>
    </row>
    <row r="48" spans="1:413" s="67" customFormat="1" hidden="1" x14ac:dyDescent="0.25">
      <c r="A48" s="271"/>
      <c r="B48" s="68"/>
      <c r="C48" s="167"/>
      <c r="D48" s="197"/>
      <c r="E48" s="81"/>
      <c r="F48" s="197"/>
      <c r="G48" s="197"/>
      <c r="H48" s="81"/>
      <c r="I48" s="198"/>
      <c r="J48" s="199"/>
      <c r="K48" s="199"/>
      <c r="L48" s="198"/>
      <c r="M48" s="198">
        <f t="shared" si="33"/>
        <v>0</v>
      </c>
      <c r="N48" s="198"/>
      <c r="O48" s="198"/>
      <c r="P48" s="198"/>
      <c r="Q48" s="198"/>
      <c r="R48" s="180"/>
      <c r="S48" s="181"/>
      <c r="T48" s="107"/>
      <c r="U48" s="107"/>
      <c r="V48" s="125"/>
      <c r="W48" s="20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203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203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  <c r="EK48" s="81"/>
      <c r="EL48" s="81"/>
      <c r="EM48" s="81"/>
      <c r="EN48" s="81"/>
      <c r="EO48" s="81"/>
      <c r="EP48" s="81"/>
      <c r="EQ48" s="81"/>
      <c r="ER48" s="81"/>
      <c r="ES48" s="81"/>
      <c r="ET48" s="81"/>
      <c r="EU48" s="81"/>
      <c r="EV48" s="81"/>
      <c r="EW48" s="81"/>
      <c r="EX48" s="81"/>
      <c r="EY48" s="81"/>
      <c r="EZ48" s="81"/>
      <c r="FA48" s="81"/>
      <c r="FB48" s="81"/>
      <c r="FC48" s="81"/>
      <c r="FD48" s="81"/>
      <c r="FE48" s="81"/>
      <c r="FF48" s="81"/>
      <c r="FG48" s="81"/>
      <c r="FH48" s="81"/>
      <c r="FI48" s="81"/>
      <c r="FJ48" s="81"/>
      <c r="FK48" s="81"/>
      <c r="FL48" s="81"/>
      <c r="FM48" s="204"/>
      <c r="FN48" s="205"/>
      <c r="FO48" s="66"/>
      <c r="FP48" s="81"/>
      <c r="FQ48" s="81"/>
      <c r="FR48" s="81"/>
      <c r="FS48" s="81"/>
      <c r="FT48" s="81"/>
      <c r="FU48" s="81"/>
      <c r="FV48" s="81"/>
      <c r="FW48" s="81"/>
      <c r="FX48" s="81"/>
      <c r="FY48" s="81"/>
      <c r="FZ48" s="81"/>
      <c r="GA48" s="81"/>
      <c r="GB48" s="81"/>
      <c r="GC48" s="81"/>
      <c r="GD48" s="81"/>
      <c r="GE48" s="81"/>
      <c r="GF48" s="81"/>
      <c r="GG48" s="81"/>
      <c r="GH48" s="81"/>
      <c r="GI48" s="81"/>
      <c r="GJ48" s="81"/>
      <c r="GK48" s="81"/>
      <c r="GL48" s="81"/>
      <c r="GM48" s="81"/>
      <c r="GN48" s="81"/>
      <c r="GO48" s="81"/>
      <c r="GP48" s="81"/>
      <c r="GQ48" s="81"/>
      <c r="GR48" s="81"/>
      <c r="GS48" s="81"/>
      <c r="GT48" s="81"/>
      <c r="GU48" s="81"/>
      <c r="GV48" s="81"/>
      <c r="GW48" s="81"/>
      <c r="GX48" s="81"/>
      <c r="GY48" s="81"/>
      <c r="GZ48" s="81"/>
      <c r="HA48" s="81"/>
      <c r="HB48" s="81"/>
      <c r="HC48" s="81"/>
      <c r="HD48" s="81"/>
      <c r="HE48" s="81"/>
      <c r="HF48" s="81"/>
      <c r="HG48" s="81"/>
      <c r="HH48" s="81"/>
      <c r="HI48" s="81"/>
      <c r="HJ48" s="81"/>
      <c r="HK48" s="81"/>
      <c r="HL48" s="208"/>
      <c r="HM48" s="81"/>
      <c r="HN48" s="81"/>
      <c r="HO48" s="81"/>
      <c r="HP48" s="317"/>
      <c r="HQ48" s="81"/>
      <c r="HR48" s="81"/>
      <c r="HS48" s="81"/>
      <c r="HT48" s="81"/>
      <c r="HU48" s="81"/>
      <c r="HV48" s="81"/>
      <c r="HW48" s="81"/>
      <c r="HX48" s="81"/>
      <c r="HY48" s="81"/>
      <c r="HZ48" s="81"/>
      <c r="IA48" s="81"/>
      <c r="IB48" s="81"/>
      <c r="IC48" s="81"/>
      <c r="ID48" s="85"/>
      <c r="IE48" s="81"/>
      <c r="IF48" s="81"/>
      <c r="IG48" s="81"/>
      <c r="IH48" s="81"/>
      <c r="II48" s="81"/>
      <c r="IJ48" s="81"/>
      <c r="IK48" s="81"/>
      <c r="IL48" s="81"/>
      <c r="IM48" s="81"/>
      <c r="IN48" s="81"/>
      <c r="IO48" s="81"/>
      <c r="IP48" s="81"/>
      <c r="IQ48" s="81"/>
      <c r="IR48" s="81"/>
      <c r="IS48" s="81"/>
      <c r="IT48" s="125"/>
      <c r="IU48" s="85"/>
      <c r="IV48" s="81"/>
      <c r="IW48" s="81"/>
      <c r="IX48" s="81"/>
      <c r="IY48" s="81"/>
      <c r="IZ48" s="81"/>
      <c r="JA48" s="81"/>
      <c r="JB48" s="81"/>
      <c r="JC48" s="125"/>
      <c r="JD48" s="85"/>
      <c r="JE48" s="81"/>
      <c r="JF48" s="81"/>
      <c r="JG48" s="81"/>
      <c r="JH48" s="125"/>
      <c r="JI48" s="172"/>
      <c r="JJ48" s="172"/>
      <c r="JK48" s="172"/>
      <c r="JL48" s="172"/>
      <c r="JM48" s="172"/>
      <c r="JN48" s="172"/>
      <c r="JO48" s="172"/>
      <c r="JP48" s="172"/>
      <c r="JQ48" s="172"/>
      <c r="JR48" s="172"/>
      <c r="JS48" s="172"/>
      <c r="JT48" s="172"/>
      <c r="JU48" s="172"/>
      <c r="JV48" s="172"/>
      <c r="JW48" s="172"/>
      <c r="JX48" s="172"/>
      <c r="JY48" s="172"/>
      <c r="JZ48" s="172"/>
      <c r="KA48" s="172"/>
      <c r="KB48" s="172"/>
      <c r="KC48" s="172"/>
      <c r="KD48" s="172"/>
      <c r="KE48" s="172"/>
      <c r="KF48" s="172"/>
      <c r="KG48" s="172"/>
      <c r="KH48" s="172"/>
      <c r="KI48" s="172"/>
      <c r="KJ48" s="172"/>
      <c r="KK48" s="172"/>
      <c r="KL48" s="172"/>
      <c r="KM48" s="172"/>
      <c r="KN48" s="172"/>
      <c r="KO48" s="172"/>
      <c r="KP48" s="172"/>
      <c r="KQ48" s="172"/>
      <c r="KR48" s="172"/>
      <c r="KS48" s="172"/>
      <c r="KT48" s="172"/>
      <c r="KU48" s="172"/>
      <c r="KV48" s="172"/>
      <c r="KW48" s="172"/>
      <c r="KX48" s="172"/>
      <c r="KY48" s="172"/>
      <c r="KZ48" s="172"/>
      <c r="LA48" s="172"/>
      <c r="LB48" s="172"/>
      <c r="LC48" s="172"/>
      <c r="LD48" s="172"/>
      <c r="LE48" s="172"/>
      <c r="LF48" s="172"/>
      <c r="LG48" s="172"/>
      <c r="LH48" s="172"/>
      <c r="LI48" s="172"/>
      <c r="LJ48" s="172"/>
      <c r="LK48" s="172"/>
      <c r="LL48" s="172"/>
      <c r="LM48" s="172"/>
      <c r="LN48" s="172"/>
      <c r="LO48" s="172"/>
      <c r="LP48" s="172"/>
      <c r="LQ48" s="172"/>
      <c r="LR48" s="172"/>
      <c r="LS48" s="172"/>
      <c r="LT48" s="172"/>
      <c r="LU48" s="172"/>
      <c r="LV48" s="172"/>
      <c r="LW48" s="172"/>
      <c r="LX48" s="172"/>
      <c r="LY48" s="172"/>
      <c r="LZ48" s="172"/>
      <c r="MA48" s="172"/>
      <c r="MB48" s="172"/>
      <c r="MC48" s="172"/>
      <c r="MD48" s="172"/>
      <c r="ME48" s="172"/>
      <c r="MF48" s="172"/>
      <c r="MG48" s="172"/>
      <c r="MH48" s="172"/>
      <c r="MI48" s="172"/>
      <c r="MJ48" s="172"/>
      <c r="MK48" s="172"/>
      <c r="ML48" s="172"/>
      <c r="MM48" s="172"/>
      <c r="MN48" s="172"/>
      <c r="MO48" s="172"/>
      <c r="MP48" s="172"/>
      <c r="MQ48" s="172"/>
      <c r="MR48" s="172"/>
      <c r="MS48" s="172"/>
      <c r="MT48" s="172"/>
      <c r="MU48" s="172"/>
      <c r="MV48" s="172"/>
      <c r="MW48" s="172"/>
      <c r="MX48" s="172"/>
      <c r="MY48" s="172"/>
      <c r="MZ48" s="172"/>
      <c r="NA48" s="172"/>
      <c r="NB48" s="172"/>
      <c r="NC48" s="172"/>
      <c r="ND48" s="172"/>
      <c r="NE48" s="172"/>
      <c r="NF48" s="172"/>
      <c r="NG48" s="172"/>
      <c r="NH48" s="172"/>
      <c r="NI48" s="172"/>
      <c r="NJ48" s="172"/>
      <c r="NK48" s="172"/>
      <c r="NL48" s="172"/>
      <c r="NM48" s="172"/>
      <c r="NN48" s="172"/>
      <c r="NO48" s="172"/>
      <c r="NP48" s="172"/>
      <c r="NQ48" s="172"/>
      <c r="NR48" s="172"/>
      <c r="NS48" s="172"/>
      <c r="NT48" s="172"/>
      <c r="NU48" s="172"/>
      <c r="NV48" s="172"/>
      <c r="NW48" s="172"/>
      <c r="NX48" s="172"/>
      <c r="NY48" s="172"/>
      <c r="NZ48" s="172"/>
      <c r="OA48" s="172"/>
      <c r="OB48" s="172"/>
      <c r="OC48" s="172"/>
      <c r="OD48" s="172"/>
      <c r="OE48" s="172"/>
      <c r="OF48" s="172"/>
      <c r="OG48" s="172"/>
      <c r="OH48" s="172"/>
      <c r="OI48" s="172"/>
      <c r="OJ48" s="172"/>
      <c r="OK48" s="172"/>
      <c r="OL48" s="172"/>
      <c r="OM48" s="172"/>
      <c r="ON48" s="172"/>
      <c r="OO48" s="172"/>
      <c r="OP48" s="172"/>
      <c r="OQ48" s="172"/>
      <c r="OR48" s="172"/>
      <c r="OS48" s="172"/>
      <c r="OT48" s="172"/>
      <c r="OU48" s="172"/>
      <c r="OV48" s="172"/>
      <c r="OW48" s="172"/>
    </row>
    <row r="49" spans="1:413" s="67" customFormat="1" hidden="1" x14ac:dyDescent="0.25">
      <c r="A49" s="271"/>
      <c r="B49" s="68"/>
      <c r="C49" s="167"/>
      <c r="D49" s="197"/>
      <c r="E49" s="81"/>
      <c r="F49" s="197"/>
      <c r="G49" s="197"/>
      <c r="H49" s="81"/>
      <c r="I49" s="198"/>
      <c r="J49" s="199"/>
      <c r="K49" s="199"/>
      <c r="L49" s="198"/>
      <c r="M49" s="198">
        <f t="shared" si="33"/>
        <v>0</v>
      </c>
      <c r="N49" s="198"/>
      <c r="O49" s="198"/>
      <c r="P49" s="198"/>
      <c r="Q49" s="198"/>
      <c r="R49" s="180"/>
      <c r="S49" s="181"/>
      <c r="T49" s="107"/>
      <c r="U49" s="107"/>
      <c r="V49" s="125"/>
      <c r="W49" s="20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203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203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204"/>
      <c r="FN49" s="205"/>
      <c r="FO49" s="66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208"/>
      <c r="HM49" s="81"/>
      <c r="HN49" s="81"/>
      <c r="HO49" s="81"/>
      <c r="HP49" s="317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5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125"/>
      <c r="IU49" s="85"/>
      <c r="IV49" s="81"/>
      <c r="IW49" s="81"/>
      <c r="IX49" s="81"/>
      <c r="IY49" s="81"/>
      <c r="IZ49" s="81"/>
      <c r="JA49" s="81"/>
      <c r="JB49" s="81"/>
      <c r="JC49" s="125"/>
      <c r="JD49" s="85"/>
      <c r="JE49" s="81"/>
      <c r="JF49" s="81"/>
      <c r="JG49" s="81"/>
      <c r="JH49" s="125"/>
      <c r="JI49" s="172"/>
      <c r="JJ49" s="172"/>
      <c r="JK49" s="172"/>
      <c r="JL49" s="172"/>
      <c r="JM49" s="172"/>
      <c r="JN49" s="172"/>
      <c r="JO49" s="172"/>
      <c r="JP49" s="172"/>
      <c r="JQ49" s="172"/>
      <c r="JR49" s="172"/>
      <c r="JS49" s="172"/>
      <c r="JT49" s="172"/>
      <c r="JU49" s="172"/>
      <c r="JV49" s="172"/>
      <c r="JW49" s="172"/>
      <c r="JX49" s="172"/>
      <c r="JY49" s="172"/>
      <c r="JZ49" s="172"/>
      <c r="KA49" s="172"/>
      <c r="KB49" s="172"/>
      <c r="KC49" s="172"/>
      <c r="KD49" s="172"/>
      <c r="KE49" s="172"/>
      <c r="KF49" s="172"/>
      <c r="KG49" s="172"/>
      <c r="KH49" s="172"/>
      <c r="KI49" s="172"/>
      <c r="KJ49" s="172"/>
      <c r="KK49" s="172"/>
      <c r="KL49" s="172"/>
      <c r="KM49" s="172"/>
      <c r="KN49" s="172"/>
      <c r="KO49" s="172"/>
      <c r="KP49" s="172"/>
      <c r="KQ49" s="172"/>
      <c r="KR49" s="172"/>
      <c r="KS49" s="172"/>
      <c r="KT49" s="172"/>
      <c r="KU49" s="172"/>
      <c r="KV49" s="172"/>
      <c r="KW49" s="172"/>
      <c r="KX49" s="172"/>
      <c r="KY49" s="172"/>
      <c r="KZ49" s="172"/>
      <c r="LA49" s="172"/>
      <c r="LB49" s="172"/>
      <c r="LC49" s="172"/>
      <c r="LD49" s="172"/>
      <c r="LE49" s="172"/>
      <c r="LF49" s="172"/>
      <c r="LG49" s="172"/>
      <c r="LH49" s="172"/>
      <c r="LI49" s="172"/>
      <c r="LJ49" s="172"/>
      <c r="LK49" s="172"/>
      <c r="LL49" s="172"/>
      <c r="LM49" s="172"/>
      <c r="LN49" s="172"/>
      <c r="LO49" s="172"/>
      <c r="LP49" s="172"/>
      <c r="LQ49" s="172"/>
      <c r="LR49" s="172"/>
      <c r="LS49" s="172"/>
      <c r="LT49" s="172"/>
      <c r="LU49" s="172"/>
      <c r="LV49" s="172"/>
      <c r="LW49" s="172"/>
      <c r="LX49" s="172"/>
      <c r="LY49" s="172"/>
      <c r="LZ49" s="172"/>
      <c r="MA49" s="172"/>
      <c r="MB49" s="172"/>
      <c r="MC49" s="172"/>
      <c r="MD49" s="172"/>
      <c r="ME49" s="172"/>
      <c r="MF49" s="172"/>
      <c r="MG49" s="172"/>
      <c r="MH49" s="172"/>
      <c r="MI49" s="172"/>
      <c r="MJ49" s="172"/>
      <c r="MK49" s="172"/>
      <c r="ML49" s="172"/>
      <c r="MM49" s="172"/>
      <c r="MN49" s="172"/>
      <c r="MO49" s="172"/>
      <c r="MP49" s="172"/>
      <c r="MQ49" s="172"/>
      <c r="MR49" s="172"/>
      <c r="MS49" s="172"/>
      <c r="MT49" s="172"/>
      <c r="MU49" s="172"/>
      <c r="MV49" s="172"/>
      <c r="MW49" s="172"/>
      <c r="MX49" s="172"/>
      <c r="MY49" s="172"/>
      <c r="MZ49" s="172"/>
      <c r="NA49" s="172"/>
      <c r="NB49" s="172"/>
      <c r="NC49" s="172"/>
      <c r="ND49" s="172"/>
      <c r="NE49" s="172"/>
      <c r="NF49" s="172"/>
      <c r="NG49" s="172"/>
      <c r="NH49" s="172"/>
      <c r="NI49" s="172"/>
      <c r="NJ49" s="172"/>
      <c r="NK49" s="172"/>
      <c r="NL49" s="172"/>
      <c r="NM49" s="172"/>
      <c r="NN49" s="172"/>
      <c r="NO49" s="172"/>
      <c r="NP49" s="172"/>
      <c r="NQ49" s="172"/>
      <c r="NR49" s="172"/>
      <c r="NS49" s="172"/>
      <c r="NT49" s="172"/>
      <c r="NU49" s="172"/>
      <c r="NV49" s="172"/>
      <c r="NW49" s="172"/>
      <c r="NX49" s="172"/>
      <c r="NY49" s="172"/>
      <c r="NZ49" s="172"/>
      <c r="OA49" s="172"/>
      <c r="OB49" s="172"/>
      <c r="OC49" s="172"/>
      <c r="OD49" s="172"/>
      <c r="OE49" s="172"/>
      <c r="OF49" s="172"/>
      <c r="OG49" s="172"/>
      <c r="OH49" s="172"/>
      <c r="OI49" s="172"/>
      <c r="OJ49" s="172"/>
      <c r="OK49" s="172"/>
      <c r="OL49" s="172"/>
      <c r="OM49" s="172"/>
      <c r="ON49" s="172"/>
      <c r="OO49" s="172"/>
      <c r="OP49" s="172"/>
      <c r="OQ49" s="172"/>
      <c r="OR49" s="172"/>
      <c r="OS49" s="172"/>
      <c r="OT49" s="172"/>
      <c r="OU49" s="172"/>
      <c r="OV49" s="172"/>
      <c r="OW49" s="172"/>
    </row>
    <row r="50" spans="1:413" s="67" customFormat="1" hidden="1" x14ac:dyDescent="0.25">
      <c r="A50" s="271"/>
      <c r="B50" s="68"/>
      <c r="C50" s="167"/>
      <c r="D50" s="197"/>
      <c r="E50" s="81"/>
      <c r="F50" s="197"/>
      <c r="G50" s="197"/>
      <c r="H50" s="81"/>
      <c r="I50" s="198"/>
      <c r="J50" s="199"/>
      <c r="K50" s="199"/>
      <c r="L50" s="198"/>
      <c r="M50" s="198">
        <f t="shared" si="33"/>
        <v>0</v>
      </c>
      <c r="N50" s="198"/>
      <c r="O50" s="198"/>
      <c r="P50" s="198"/>
      <c r="Q50" s="198"/>
      <c r="R50" s="180"/>
      <c r="S50" s="181"/>
      <c r="T50" s="107"/>
      <c r="U50" s="107"/>
      <c r="V50" s="125"/>
      <c r="W50" s="20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203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203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  <c r="EK50" s="81"/>
      <c r="EL50" s="81"/>
      <c r="EM50" s="81"/>
      <c r="EN50" s="81"/>
      <c r="EO50" s="81"/>
      <c r="EP50" s="81"/>
      <c r="EQ50" s="81"/>
      <c r="ER50" s="81"/>
      <c r="ES50" s="81"/>
      <c r="ET50" s="81"/>
      <c r="EU50" s="81"/>
      <c r="EV50" s="81"/>
      <c r="EW50" s="81"/>
      <c r="EX50" s="81"/>
      <c r="EY50" s="81"/>
      <c r="EZ50" s="81"/>
      <c r="FA50" s="81"/>
      <c r="FB50" s="81"/>
      <c r="FC50" s="81"/>
      <c r="FD50" s="81"/>
      <c r="FE50" s="81"/>
      <c r="FF50" s="81"/>
      <c r="FG50" s="81"/>
      <c r="FH50" s="81"/>
      <c r="FI50" s="81"/>
      <c r="FJ50" s="81"/>
      <c r="FK50" s="81"/>
      <c r="FL50" s="81"/>
      <c r="FM50" s="204"/>
      <c r="FN50" s="205"/>
      <c r="FO50" s="66"/>
      <c r="FP50" s="81"/>
      <c r="FQ50" s="81"/>
      <c r="FR50" s="81"/>
      <c r="FS50" s="81"/>
      <c r="FT50" s="81"/>
      <c r="FU50" s="81"/>
      <c r="FV50" s="81"/>
      <c r="FW50" s="81"/>
      <c r="FX50" s="81"/>
      <c r="FY50" s="81"/>
      <c r="FZ50" s="81"/>
      <c r="GA50" s="81"/>
      <c r="GB50" s="81"/>
      <c r="GC50" s="81"/>
      <c r="GD50" s="81"/>
      <c r="GE50" s="81"/>
      <c r="GF50" s="81"/>
      <c r="GG50" s="81"/>
      <c r="GH50" s="81"/>
      <c r="GI50" s="81"/>
      <c r="GJ50" s="81"/>
      <c r="GK50" s="81"/>
      <c r="GL50" s="81"/>
      <c r="GM50" s="81"/>
      <c r="GN50" s="81"/>
      <c r="GO50" s="81"/>
      <c r="GP50" s="81"/>
      <c r="GQ50" s="81"/>
      <c r="GR50" s="81"/>
      <c r="GS50" s="81"/>
      <c r="GT50" s="81"/>
      <c r="GU50" s="81"/>
      <c r="GV50" s="81"/>
      <c r="GW50" s="81"/>
      <c r="GX50" s="81"/>
      <c r="GY50" s="81"/>
      <c r="GZ50" s="81"/>
      <c r="HA50" s="81"/>
      <c r="HB50" s="81"/>
      <c r="HC50" s="81"/>
      <c r="HD50" s="81"/>
      <c r="HE50" s="81"/>
      <c r="HF50" s="81"/>
      <c r="HG50" s="81"/>
      <c r="HH50" s="81"/>
      <c r="HI50" s="81"/>
      <c r="HJ50" s="81"/>
      <c r="HK50" s="81"/>
      <c r="HL50" s="208"/>
      <c r="HM50" s="81"/>
      <c r="HN50" s="81"/>
      <c r="HO50" s="81"/>
      <c r="HP50" s="317"/>
      <c r="HQ50" s="81"/>
      <c r="HR50" s="81"/>
      <c r="HS50" s="81"/>
      <c r="HT50" s="81"/>
      <c r="HU50" s="81"/>
      <c r="HV50" s="81"/>
      <c r="HW50" s="81"/>
      <c r="HX50" s="81"/>
      <c r="HY50" s="81"/>
      <c r="HZ50" s="81"/>
      <c r="IA50" s="81"/>
      <c r="IB50" s="81"/>
      <c r="IC50" s="81"/>
      <c r="ID50" s="85"/>
      <c r="IE50" s="81"/>
      <c r="IF50" s="81"/>
      <c r="IG50" s="81"/>
      <c r="IH50" s="81"/>
      <c r="II50" s="81"/>
      <c r="IJ50" s="81"/>
      <c r="IK50" s="81"/>
      <c r="IL50" s="81"/>
      <c r="IM50" s="81"/>
      <c r="IN50" s="81"/>
      <c r="IO50" s="81"/>
      <c r="IP50" s="81"/>
      <c r="IQ50" s="81"/>
      <c r="IR50" s="81"/>
      <c r="IS50" s="81"/>
      <c r="IT50" s="125"/>
      <c r="IU50" s="85"/>
      <c r="IV50" s="81"/>
      <c r="IW50" s="81"/>
      <c r="IX50" s="81"/>
      <c r="IY50" s="81"/>
      <c r="IZ50" s="81"/>
      <c r="JA50" s="81"/>
      <c r="JB50" s="81"/>
      <c r="JC50" s="125"/>
      <c r="JD50" s="85"/>
      <c r="JE50" s="81"/>
      <c r="JF50" s="81"/>
      <c r="JG50" s="81"/>
      <c r="JH50" s="125"/>
      <c r="JI50" s="172"/>
      <c r="JJ50" s="172"/>
      <c r="JK50" s="172"/>
      <c r="JL50" s="172"/>
      <c r="JM50" s="172"/>
      <c r="JN50" s="172"/>
      <c r="JO50" s="172"/>
      <c r="JP50" s="172"/>
      <c r="JQ50" s="172"/>
      <c r="JR50" s="172"/>
      <c r="JS50" s="172"/>
      <c r="JT50" s="172"/>
      <c r="JU50" s="172"/>
      <c r="JV50" s="172"/>
      <c r="JW50" s="172"/>
      <c r="JX50" s="172"/>
      <c r="JY50" s="172"/>
      <c r="JZ50" s="172"/>
      <c r="KA50" s="172"/>
      <c r="KB50" s="172"/>
      <c r="KC50" s="172"/>
      <c r="KD50" s="172"/>
      <c r="KE50" s="172"/>
      <c r="KF50" s="172"/>
      <c r="KG50" s="172"/>
      <c r="KH50" s="172"/>
      <c r="KI50" s="172"/>
      <c r="KJ50" s="172"/>
      <c r="KK50" s="172"/>
      <c r="KL50" s="172"/>
      <c r="KM50" s="172"/>
      <c r="KN50" s="172"/>
      <c r="KO50" s="172"/>
      <c r="KP50" s="172"/>
      <c r="KQ50" s="172"/>
      <c r="KR50" s="172"/>
      <c r="KS50" s="172"/>
      <c r="KT50" s="172"/>
      <c r="KU50" s="172"/>
      <c r="KV50" s="172"/>
      <c r="KW50" s="172"/>
      <c r="KX50" s="172"/>
      <c r="KY50" s="172"/>
      <c r="KZ50" s="172"/>
      <c r="LA50" s="172"/>
      <c r="LB50" s="172"/>
      <c r="LC50" s="172"/>
      <c r="LD50" s="172"/>
      <c r="LE50" s="172"/>
      <c r="LF50" s="172"/>
      <c r="LG50" s="172"/>
      <c r="LH50" s="172"/>
      <c r="LI50" s="172"/>
      <c r="LJ50" s="172"/>
      <c r="LK50" s="172"/>
      <c r="LL50" s="172"/>
      <c r="LM50" s="172"/>
      <c r="LN50" s="172"/>
      <c r="LO50" s="172"/>
      <c r="LP50" s="172"/>
      <c r="LQ50" s="172"/>
      <c r="LR50" s="172"/>
      <c r="LS50" s="172"/>
      <c r="LT50" s="172"/>
      <c r="LU50" s="172"/>
      <c r="LV50" s="172"/>
      <c r="LW50" s="172"/>
      <c r="LX50" s="172"/>
      <c r="LY50" s="172"/>
      <c r="LZ50" s="172"/>
      <c r="MA50" s="172"/>
      <c r="MB50" s="172"/>
      <c r="MC50" s="172"/>
      <c r="MD50" s="172"/>
      <c r="ME50" s="172"/>
      <c r="MF50" s="172"/>
      <c r="MG50" s="172"/>
      <c r="MH50" s="172"/>
      <c r="MI50" s="172"/>
      <c r="MJ50" s="172"/>
      <c r="MK50" s="172"/>
      <c r="ML50" s="172"/>
      <c r="MM50" s="172"/>
      <c r="MN50" s="172"/>
      <c r="MO50" s="172"/>
      <c r="MP50" s="172"/>
      <c r="MQ50" s="172"/>
      <c r="MR50" s="172"/>
      <c r="MS50" s="172"/>
      <c r="MT50" s="172"/>
      <c r="MU50" s="172"/>
      <c r="MV50" s="172"/>
      <c r="MW50" s="172"/>
      <c r="MX50" s="172"/>
      <c r="MY50" s="172"/>
      <c r="MZ50" s="172"/>
      <c r="NA50" s="172"/>
      <c r="NB50" s="172"/>
      <c r="NC50" s="172"/>
      <c r="ND50" s="172"/>
      <c r="NE50" s="172"/>
      <c r="NF50" s="172"/>
      <c r="NG50" s="172"/>
      <c r="NH50" s="172"/>
      <c r="NI50" s="172"/>
      <c r="NJ50" s="172"/>
      <c r="NK50" s="172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2"/>
      <c r="OD50" s="172"/>
      <c r="OE50" s="172"/>
      <c r="OF50" s="172"/>
      <c r="OG50" s="172"/>
      <c r="OH50" s="172"/>
      <c r="OI50" s="172"/>
      <c r="OJ50" s="172"/>
      <c r="OK50" s="172"/>
      <c r="OL50" s="172"/>
      <c r="OM50" s="172"/>
      <c r="ON50" s="172"/>
      <c r="OO50" s="172"/>
      <c r="OP50" s="172"/>
      <c r="OQ50" s="172"/>
      <c r="OR50" s="172"/>
      <c r="OS50" s="172"/>
      <c r="OT50" s="172"/>
      <c r="OU50" s="172"/>
      <c r="OV50" s="172"/>
      <c r="OW50" s="172"/>
    </row>
    <row r="51" spans="1:413" s="67" customFormat="1" hidden="1" x14ac:dyDescent="0.25">
      <c r="A51" s="271"/>
      <c r="B51" s="68"/>
      <c r="C51" s="167"/>
      <c r="D51" s="197"/>
      <c r="E51" s="81"/>
      <c r="F51" s="197"/>
      <c r="G51" s="197"/>
      <c r="H51" s="81"/>
      <c r="I51" s="198"/>
      <c r="J51" s="199"/>
      <c r="K51" s="199"/>
      <c r="L51" s="198"/>
      <c r="M51" s="198">
        <f t="shared" si="33"/>
        <v>0</v>
      </c>
      <c r="N51" s="198"/>
      <c r="O51" s="198"/>
      <c r="P51" s="198"/>
      <c r="Q51" s="198"/>
      <c r="R51" s="180"/>
      <c r="S51" s="181"/>
      <c r="T51" s="107"/>
      <c r="U51" s="107"/>
      <c r="V51" s="125"/>
      <c r="W51" s="20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203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203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  <c r="EK51" s="81"/>
      <c r="EL51" s="81"/>
      <c r="EM51" s="81"/>
      <c r="EN51" s="81"/>
      <c r="EO51" s="81"/>
      <c r="EP51" s="81"/>
      <c r="EQ51" s="81"/>
      <c r="ER51" s="81"/>
      <c r="ES51" s="81"/>
      <c r="ET51" s="81"/>
      <c r="EU51" s="81"/>
      <c r="EV51" s="81"/>
      <c r="EW51" s="81"/>
      <c r="EX51" s="81"/>
      <c r="EY51" s="81"/>
      <c r="EZ51" s="81"/>
      <c r="FA51" s="81"/>
      <c r="FB51" s="81"/>
      <c r="FC51" s="81"/>
      <c r="FD51" s="81"/>
      <c r="FE51" s="81"/>
      <c r="FF51" s="81"/>
      <c r="FG51" s="81"/>
      <c r="FH51" s="81"/>
      <c r="FI51" s="81"/>
      <c r="FJ51" s="81"/>
      <c r="FK51" s="81"/>
      <c r="FL51" s="81"/>
      <c r="FM51" s="204"/>
      <c r="FN51" s="205"/>
      <c r="FO51" s="66"/>
      <c r="FP51" s="81"/>
      <c r="FQ51" s="81"/>
      <c r="FR51" s="81"/>
      <c r="FS51" s="81"/>
      <c r="FT51" s="81"/>
      <c r="FU51" s="81"/>
      <c r="FV51" s="81"/>
      <c r="FW51" s="81"/>
      <c r="FX51" s="81"/>
      <c r="FY51" s="81"/>
      <c r="FZ51" s="81"/>
      <c r="GA51" s="81"/>
      <c r="GB51" s="81"/>
      <c r="GC51" s="81"/>
      <c r="GD51" s="81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208"/>
      <c r="HM51" s="81"/>
      <c r="HN51" s="81"/>
      <c r="HO51" s="81"/>
      <c r="HP51" s="317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5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125"/>
      <c r="IU51" s="85"/>
      <c r="IV51" s="81"/>
      <c r="IW51" s="81"/>
      <c r="IX51" s="81"/>
      <c r="IY51" s="81"/>
      <c r="IZ51" s="81"/>
      <c r="JA51" s="81"/>
      <c r="JB51" s="81"/>
      <c r="JC51" s="125"/>
      <c r="JD51" s="85"/>
      <c r="JE51" s="81"/>
      <c r="JF51" s="81"/>
      <c r="JG51" s="81"/>
      <c r="JH51" s="125"/>
      <c r="JI51" s="172"/>
      <c r="JJ51" s="172"/>
      <c r="JK51" s="172"/>
      <c r="JL51" s="172"/>
      <c r="JM51" s="172"/>
      <c r="JN51" s="172"/>
      <c r="JO51" s="172"/>
      <c r="JP51" s="172"/>
      <c r="JQ51" s="172"/>
      <c r="JR51" s="172"/>
      <c r="JS51" s="172"/>
      <c r="JT51" s="172"/>
      <c r="JU51" s="172"/>
      <c r="JV51" s="172"/>
      <c r="JW51" s="172"/>
      <c r="JX51" s="172"/>
      <c r="JY51" s="172"/>
      <c r="JZ51" s="172"/>
      <c r="KA51" s="172"/>
      <c r="KB51" s="172"/>
      <c r="KC51" s="172"/>
      <c r="KD51" s="172"/>
      <c r="KE51" s="172"/>
      <c r="KF51" s="172"/>
      <c r="KG51" s="172"/>
      <c r="KH51" s="172"/>
      <c r="KI51" s="172"/>
      <c r="KJ51" s="172"/>
      <c r="KK51" s="172"/>
      <c r="KL51" s="172"/>
      <c r="KM51" s="172"/>
      <c r="KN51" s="172"/>
      <c r="KO51" s="172"/>
      <c r="KP51" s="172"/>
      <c r="KQ51" s="172"/>
      <c r="KR51" s="172"/>
      <c r="KS51" s="172"/>
      <c r="KT51" s="172"/>
      <c r="KU51" s="172"/>
      <c r="KV51" s="172"/>
      <c r="KW51" s="172"/>
      <c r="KX51" s="172"/>
      <c r="KY51" s="172"/>
      <c r="KZ51" s="172"/>
      <c r="LA51" s="172"/>
      <c r="LB51" s="172"/>
      <c r="LC51" s="172"/>
      <c r="LD51" s="172"/>
      <c r="LE51" s="172"/>
      <c r="LF51" s="172"/>
      <c r="LG51" s="172"/>
      <c r="LH51" s="172"/>
      <c r="LI51" s="172"/>
      <c r="LJ51" s="172"/>
      <c r="LK51" s="172"/>
      <c r="LL51" s="172"/>
      <c r="LM51" s="172"/>
      <c r="LN51" s="172"/>
      <c r="LO51" s="172"/>
      <c r="LP51" s="172"/>
      <c r="LQ51" s="172"/>
      <c r="LR51" s="172"/>
      <c r="LS51" s="172"/>
      <c r="LT51" s="172"/>
      <c r="LU51" s="172"/>
      <c r="LV51" s="172"/>
      <c r="LW51" s="172"/>
      <c r="LX51" s="172"/>
      <c r="LY51" s="172"/>
      <c r="LZ51" s="172"/>
      <c r="MA51" s="172"/>
      <c r="MB51" s="172"/>
      <c r="MC51" s="172"/>
      <c r="MD51" s="172"/>
      <c r="ME51" s="172"/>
      <c r="MF51" s="172"/>
      <c r="MG51" s="172"/>
      <c r="MH51" s="172"/>
      <c r="MI51" s="172"/>
      <c r="MJ51" s="172"/>
      <c r="MK51" s="172"/>
      <c r="ML51" s="172"/>
      <c r="MM51" s="172"/>
      <c r="MN51" s="172"/>
      <c r="MO51" s="172"/>
      <c r="MP51" s="172"/>
      <c r="MQ51" s="172"/>
      <c r="MR51" s="172"/>
      <c r="MS51" s="172"/>
      <c r="MT51" s="172"/>
      <c r="MU51" s="172"/>
      <c r="MV51" s="172"/>
      <c r="MW51" s="172"/>
      <c r="MX51" s="172"/>
      <c r="MY51" s="172"/>
      <c r="MZ51" s="172"/>
      <c r="NA51" s="172"/>
      <c r="NB51" s="172"/>
      <c r="NC51" s="172"/>
      <c r="ND51" s="172"/>
      <c r="NE51" s="172"/>
      <c r="NF51" s="172"/>
      <c r="NG51" s="172"/>
      <c r="NH51" s="172"/>
      <c r="NI51" s="172"/>
      <c r="NJ51" s="172"/>
      <c r="NK51" s="172"/>
      <c r="NL51" s="172"/>
      <c r="NM51" s="172"/>
      <c r="NN51" s="172"/>
      <c r="NO51" s="172"/>
      <c r="NP51" s="172"/>
      <c r="NQ51" s="172"/>
      <c r="NR51" s="172"/>
      <c r="NS51" s="172"/>
      <c r="NT51" s="172"/>
      <c r="NU51" s="172"/>
      <c r="NV51" s="172"/>
      <c r="NW51" s="172"/>
      <c r="NX51" s="172"/>
      <c r="NY51" s="172"/>
      <c r="NZ51" s="172"/>
      <c r="OA51" s="172"/>
      <c r="OB51" s="172"/>
      <c r="OC51" s="172"/>
      <c r="OD51" s="172"/>
      <c r="OE51" s="172"/>
      <c r="OF51" s="172"/>
      <c r="OG51" s="172"/>
      <c r="OH51" s="172"/>
      <c r="OI51" s="172"/>
      <c r="OJ51" s="172"/>
      <c r="OK51" s="172"/>
      <c r="OL51" s="172"/>
      <c r="OM51" s="172"/>
      <c r="ON51" s="172"/>
      <c r="OO51" s="172"/>
      <c r="OP51" s="172"/>
      <c r="OQ51" s="172"/>
      <c r="OR51" s="172"/>
      <c r="OS51" s="172"/>
      <c r="OT51" s="172"/>
      <c r="OU51" s="172"/>
      <c r="OV51" s="172"/>
      <c r="OW51" s="172"/>
    </row>
    <row r="52" spans="1:413" s="67" customFormat="1" hidden="1" x14ac:dyDescent="0.25">
      <c r="A52" s="271"/>
      <c r="B52" s="68"/>
      <c r="C52" s="167"/>
      <c r="D52" s="197"/>
      <c r="E52" s="81"/>
      <c r="F52" s="197"/>
      <c r="G52" s="197"/>
      <c r="H52" s="81"/>
      <c r="I52" s="198"/>
      <c r="J52" s="199"/>
      <c r="K52" s="199"/>
      <c r="L52" s="198"/>
      <c r="M52" s="198">
        <f t="shared" si="33"/>
        <v>0</v>
      </c>
      <c r="N52" s="198"/>
      <c r="O52" s="198"/>
      <c r="P52" s="198"/>
      <c r="Q52" s="198"/>
      <c r="R52" s="180"/>
      <c r="S52" s="181"/>
      <c r="T52" s="107"/>
      <c r="U52" s="107"/>
      <c r="V52" s="125"/>
      <c r="W52" s="20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203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203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  <c r="EK52" s="81"/>
      <c r="EL52" s="81"/>
      <c r="EM52" s="81"/>
      <c r="EN52" s="81"/>
      <c r="EO52" s="81"/>
      <c r="EP52" s="81"/>
      <c r="EQ52" s="81"/>
      <c r="ER52" s="81"/>
      <c r="ES52" s="81"/>
      <c r="ET52" s="81"/>
      <c r="EU52" s="81"/>
      <c r="EV52" s="81"/>
      <c r="EW52" s="81"/>
      <c r="EX52" s="81"/>
      <c r="EY52" s="81"/>
      <c r="EZ52" s="81"/>
      <c r="FA52" s="81"/>
      <c r="FB52" s="81"/>
      <c r="FC52" s="81"/>
      <c r="FD52" s="81"/>
      <c r="FE52" s="81"/>
      <c r="FF52" s="81"/>
      <c r="FG52" s="81"/>
      <c r="FH52" s="81"/>
      <c r="FI52" s="81"/>
      <c r="FJ52" s="81"/>
      <c r="FK52" s="81"/>
      <c r="FL52" s="81"/>
      <c r="FM52" s="204"/>
      <c r="FN52" s="205"/>
      <c r="FO52" s="66"/>
      <c r="FP52" s="81"/>
      <c r="FQ52" s="81"/>
      <c r="FR52" s="81"/>
      <c r="FS52" s="81"/>
      <c r="FT52" s="81"/>
      <c r="FU52" s="81"/>
      <c r="FV52" s="81"/>
      <c r="FW52" s="81"/>
      <c r="FX52" s="81"/>
      <c r="FY52" s="81"/>
      <c r="FZ52" s="81"/>
      <c r="GA52" s="81"/>
      <c r="GB52" s="81"/>
      <c r="GC52" s="81"/>
      <c r="GD52" s="81"/>
      <c r="GE52" s="81"/>
      <c r="GF52" s="81"/>
      <c r="GG52" s="81"/>
      <c r="GH52" s="81"/>
      <c r="GI52" s="81"/>
      <c r="GJ52" s="81"/>
      <c r="GK52" s="81"/>
      <c r="GL52" s="81"/>
      <c r="GM52" s="81"/>
      <c r="GN52" s="81"/>
      <c r="GO52" s="81"/>
      <c r="GP52" s="81"/>
      <c r="GQ52" s="81"/>
      <c r="GR52" s="81"/>
      <c r="GS52" s="81"/>
      <c r="GT52" s="81"/>
      <c r="GU52" s="81"/>
      <c r="GV52" s="81"/>
      <c r="GW52" s="81"/>
      <c r="GX52" s="81"/>
      <c r="GY52" s="81"/>
      <c r="GZ52" s="81"/>
      <c r="HA52" s="81"/>
      <c r="HB52" s="81"/>
      <c r="HC52" s="81"/>
      <c r="HD52" s="81"/>
      <c r="HE52" s="81"/>
      <c r="HF52" s="81"/>
      <c r="HG52" s="81"/>
      <c r="HH52" s="81"/>
      <c r="HI52" s="81"/>
      <c r="HJ52" s="81"/>
      <c r="HK52" s="81"/>
      <c r="HL52" s="208"/>
      <c r="HM52" s="81"/>
      <c r="HN52" s="81"/>
      <c r="HO52" s="81"/>
      <c r="HP52" s="317"/>
      <c r="HQ52" s="81"/>
      <c r="HR52" s="81"/>
      <c r="HS52" s="81"/>
      <c r="HT52" s="81"/>
      <c r="HU52" s="81"/>
      <c r="HV52" s="81"/>
      <c r="HW52" s="81"/>
      <c r="HX52" s="81"/>
      <c r="HY52" s="81"/>
      <c r="HZ52" s="81"/>
      <c r="IA52" s="81"/>
      <c r="IB52" s="81"/>
      <c r="IC52" s="81"/>
      <c r="ID52" s="85"/>
      <c r="IE52" s="81"/>
      <c r="IF52" s="81"/>
      <c r="IG52" s="81"/>
      <c r="IH52" s="81"/>
      <c r="II52" s="81"/>
      <c r="IJ52" s="81"/>
      <c r="IK52" s="81"/>
      <c r="IL52" s="81"/>
      <c r="IM52" s="81"/>
      <c r="IN52" s="81"/>
      <c r="IO52" s="81"/>
      <c r="IP52" s="81"/>
      <c r="IQ52" s="81"/>
      <c r="IR52" s="81"/>
      <c r="IS52" s="81"/>
      <c r="IT52" s="125"/>
      <c r="IU52" s="85"/>
      <c r="IV52" s="81"/>
      <c r="IW52" s="81"/>
      <c r="IX52" s="81"/>
      <c r="IY52" s="81"/>
      <c r="IZ52" s="81"/>
      <c r="JA52" s="81"/>
      <c r="JB52" s="81"/>
      <c r="JC52" s="125"/>
      <c r="JD52" s="85"/>
      <c r="JE52" s="81"/>
      <c r="JF52" s="81"/>
      <c r="JG52" s="81"/>
      <c r="JH52" s="125"/>
      <c r="JI52" s="172"/>
      <c r="JJ52" s="172"/>
      <c r="JK52" s="172"/>
      <c r="JL52" s="172"/>
      <c r="JM52" s="172"/>
      <c r="JN52" s="172"/>
      <c r="JO52" s="172"/>
      <c r="JP52" s="172"/>
      <c r="JQ52" s="172"/>
      <c r="JR52" s="172"/>
      <c r="JS52" s="172"/>
      <c r="JT52" s="172"/>
      <c r="JU52" s="172"/>
      <c r="JV52" s="172"/>
      <c r="JW52" s="172"/>
      <c r="JX52" s="172"/>
      <c r="JY52" s="172"/>
      <c r="JZ52" s="172"/>
      <c r="KA52" s="172"/>
      <c r="KB52" s="172"/>
      <c r="KC52" s="172"/>
      <c r="KD52" s="172"/>
      <c r="KE52" s="172"/>
      <c r="KF52" s="172"/>
      <c r="KG52" s="172"/>
      <c r="KH52" s="172"/>
      <c r="KI52" s="172"/>
      <c r="KJ52" s="172"/>
      <c r="KK52" s="172"/>
      <c r="KL52" s="172"/>
      <c r="KM52" s="172"/>
      <c r="KN52" s="172"/>
      <c r="KO52" s="172"/>
      <c r="KP52" s="172"/>
      <c r="KQ52" s="172"/>
      <c r="KR52" s="172"/>
      <c r="KS52" s="172"/>
      <c r="KT52" s="172"/>
      <c r="KU52" s="172"/>
      <c r="KV52" s="172"/>
      <c r="KW52" s="172"/>
      <c r="KX52" s="172"/>
      <c r="KY52" s="172"/>
      <c r="KZ52" s="172"/>
      <c r="LA52" s="172"/>
      <c r="LB52" s="172"/>
      <c r="LC52" s="172"/>
      <c r="LD52" s="172"/>
      <c r="LE52" s="172"/>
      <c r="LF52" s="172"/>
      <c r="LG52" s="172"/>
      <c r="LH52" s="172"/>
      <c r="LI52" s="172"/>
      <c r="LJ52" s="172"/>
      <c r="LK52" s="172"/>
      <c r="LL52" s="172"/>
      <c r="LM52" s="172"/>
      <c r="LN52" s="172"/>
      <c r="LO52" s="172"/>
      <c r="LP52" s="172"/>
      <c r="LQ52" s="172"/>
      <c r="LR52" s="172"/>
      <c r="LS52" s="172"/>
      <c r="LT52" s="172"/>
      <c r="LU52" s="172"/>
      <c r="LV52" s="172"/>
      <c r="LW52" s="172"/>
      <c r="LX52" s="172"/>
      <c r="LY52" s="172"/>
      <c r="LZ52" s="172"/>
      <c r="MA52" s="172"/>
      <c r="MB52" s="172"/>
      <c r="MC52" s="172"/>
      <c r="MD52" s="172"/>
      <c r="ME52" s="172"/>
      <c r="MF52" s="172"/>
      <c r="MG52" s="172"/>
      <c r="MH52" s="172"/>
      <c r="MI52" s="172"/>
      <c r="MJ52" s="172"/>
      <c r="MK52" s="172"/>
      <c r="ML52" s="172"/>
      <c r="MM52" s="172"/>
      <c r="MN52" s="172"/>
      <c r="MO52" s="172"/>
      <c r="MP52" s="172"/>
      <c r="MQ52" s="172"/>
      <c r="MR52" s="172"/>
      <c r="MS52" s="172"/>
      <c r="MT52" s="172"/>
      <c r="MU52" s="172"/>
      <c r="MV52" s="172"/>
      <c r="MW52" s="172"/>
      <c r="MX52" s="172"/>
      <c r="MY52" s="172"/>
      <c r="MZ52" s="172"/>
      <c r="NA52" s="172"/>
      <c r="NB52" s="172"/>
      <c r="NC52" s="172"/>
      <c r="ND52" s="172"/>
      <c r="NE52" s="172"/>
      <c r="NF52" s="172"/>
      <c r="NG52" s="172"/>
      <c r="NH52" s="172"/>
      <c r="NI52" s="172"/>
      <c r="NJ52" s="172"/>
      <c r="NK52" s="172"/>
      <c r="NL52" s="172"/>
      <c r="NM52" s="172"/>
      <c r="NN52" s="172"/>
      <c r="NO52" s="172"/>
      <c r="NP52" s="172"/>
      <c r="NQ52" s="172"/>
      <c r="NR52" s="172"/>
      <c r="NS52" s="172"/>
      <c r="NT52" s="172"/>
      <c r="NU52" s="172"/>
      <c r="NV52" s="172"/>
      <c r="NW52" s="172"/>
      <c r="NX52" s="172"/>
      <c r="NY52" s="172"/>
      <c r="NZ52" s="172"/>
      <c r="OA52" s="172"/>
      <c r="OB52" s="172"/>
      <c r="OC52" s="172"/>
      <c r="OD52" s="172"/>
      <c r="OE52" s="172"/>
      <c r="OF52" s="172"/>
      <c r="OG52" s="172"/>
      <c r="OH52" s="172"/>
      <c r="OI52" s="172"/>
      <c r="OJ52" s="172"/>
      <c r="OK52" s="172"/>
      <c r="OL52" s="172"/>
      <c r="OM52" s="172"/>
      <c r="ON52" s="172"/>
      <c r="OO52" s="172"/>
      <c r="OP52" s="172"/>
      <c r="OQ52" s="172"/>
      <c r="OR52" s="172"/>
      <c r="OS52" s="172"/>
      <c r="OT52" s="172"/>
      <c r="OU52" s="172"/>
      <c r="OV52" s="172"/>
      <c r="OW52" s="172"/>
    </row>
    <row r="53" spans="1:413" s="67" customFormat="1" hidden="1" x14ac:dyDescent="0.25">
      <c r="A53" s="271"/>
      <c r="B53" s="68"/>
      <c r="C53" s="167"/>
      <c r="D53" s="197"/>
      <c r="E53" s="81"/>
      <c r="F53" s="197"/>
      <c r="G53" s="197"/>
      <c r="H53" s="81"/>
      <c r="I53" s="198"/>
      <c r="J53" s="199"/>
      <c r="K53" s="199"/>
      <c r="L53" s="198"/>
      <c r="M53" s="198">
        <f t="shared" si="33"/>
        <v>0</v>
      </c>
      <c r="N53" s="198"/>
      <c r="O53" s="198"/>
      <c r="P53" s="198"/>
      <c r="Q53" s="198"/>
      <c r="R53" s="180"/>
      <c r="S53" s="181"/>
      <c r="T53" s="107"/>
      <c r="U53" s="107"/>
      <c r="V53" s="125"/>
      <c r="W53" s="20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203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203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  <c r="EK53" s="81"/>
      <c r="EL53" s="81"/>
      <c r="EM53" s="81"/>
      <c r="EN53" s="81"/>
      <c r="EO53" s="81"/>
      <c r="EP53" s="81"/>
      <c r="EQ53" s="81"/>
      <c r="ER53" s="81"/>
      <c r="ES53" s="81"/>
      <c r="ET53" s="81"/>
      <c r="EU53" s="81"/>
      <c r="EV53" s="81"/>
      <c r="EW53" s="81"/>
      <c r="EX53" s="81"/>
      <c r="EY53" s="81"/>
      <c r="EZ53" s="81"/>
      <c r="FA53" s="81"/>
      <c r="FB53" s="81"/>
      <c r="FC53" s="81"/>
      <c r="FD53" s="81"/>
      <c r="FE53" s="81"/>
      <c r="FF53" s="81"/>
      <c r="FG53" s="81"/>
      <c r="FH53" s="81"/>
      <c r="FI53" s="81"/>
      <c r="FJ53" s="81"/>
      <c r="FK53" s="81"/>
      <c r="FL53" s="81"/>
      <c r="FM53" s="204"/>
      <c r="FN53" s="205"/>
      <c r="FO53" s="66"/>
      <c r="FP53" s="81"/>
      <c r="FQ53" s="81"/>
      <c r="FR53" s="81"/>
      <c r="FS53" s="81"/>
      <c r="FT53" s="81"/>
      <c r="FU53" s="81"/>
      <c r="FV53" s="81"/>
      <c r="FW53" s="81"/>
      <c r="FX53" s="81"/>
      <c r="FY53" s="81"/>
      <c r="FZ53" s="81"/>
      <c r="GA53" s="81"/>
      <c r="GB53" s="81"/>
      <c r="GC53" s="81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81"/>
      <c r="HI53" s="81"/>
      <c r="HJ53" s="81"/>
      <c r="HK53" s="81"/>
      <c r="HL53" s="208"/>
      <c r="HM53" s="81"/>
      <c r="HN53" s="81"/>
      <c r="HO53" s="81"/>
      <c r="HP53" s="317"/>
      <c r="HQ53" s="81"/>
      <c r="HR53" s="81"/>
      <c r="HS53" s="81"/>
      <c r="HT53" s="81"/>
      <c r="HU53" s="81"/>
      <c r="HV53" s="81"/>
      <c r="HW53" s="81"/>
      <c r="HX53" s="81"/>
      <c r="HY53" s="81"/>
      <c r="HZ53" s="81"/>
      <c r="IA53" s="81"/>
      <c r="IB53" s="81"/>
      <c r="IC53" s="81"/>
      <c r="ID53" s="85"/>
      <c r="IE53" s="81"/>
      <c r="IF53" s="81"/>
      <c r="IG53" s="81"/>
      <c r="IH53" s="81"/>
      <c r="II53" s="81"/>
      <c r="IJ53" s="81"/>
      <c r="IK53" s="81"/>
      <c r="IL53" s="81"/>
      <c r="IM53" s="81"/>
      <c r="IN53" s="81"/>
      <c r="IO53" s="81"/>
      <c r="IP53" s="81"/>
      <c r="IQ53" s="81"/>
      <c r="IR53" s="81"/>
      <c r="IS53" s="81"/>
      <c r="IT53" s="125"/>
      <c r="IU53" s="85"/>
      <c r="IV53" s="81"/>
      <c r="IW53" s="81"/>
      <c r="IX53" s="81"/>
      <c r="IY53" s="81"/>
      <c r="IZ53" s="81"/>
      <c r="JA53" s="81"/>
      <c r="JB53" s="81"/>
      <c r="JC53" s="125"/>
      <c r="JD53" s="85"/>
      <c r="JE53" s="81"/>
      <c r="JF53" s="81"/>
      <c r="JG53" s="81"/>
      <c r="JH53" s="125"/>
      <c r="JI53" s="172"/>
      <c r="JJ53" s="172"/>
      <c r="JK53" s="172"/>
      <c r="JL53" s="172"/>
      <c r="JM53" s="172"/>
      <c r="JN53" s="172"/>
      <c r="JO53" s="172"/>
      <c r="JP53" s="172"/>
      <c r="JQ53" s="172"/>
      <c r="JR53" s="172"/>
      <c r="JS53" s="172"/>
      <c r="JT53" s="172"/>
      <c r="JU53" s="172"/>
      <c r="JV53" s="172"/>
      <c r="JW53" s="172"/>
      <c r="JX53" s="172"/>
      <c r="JY53" s="172"/>
      <c r="JZ53" s="172"/>
      <c r="KA53" s="172"/>
      <c r="KB53" s="172"/>
      <c r="KC53" s="172"/>
      <c r="KD53" s="172"/>
      <c r="KE53" s="172"/>
      <c r="KF53" s="172"/>
      <c r="KG53" s="172"/>
      <c r="KH53" s="172"/>
      <c r="KI53" s="172"/>
      <c r="KJ53" s="172"/>
      <c r="KK53" s="172"/>
      <c r="KL53" s="172"/>
      <c r="KM53" s="172"/>
      <c r="KN53" s="172"/>
      <c r="KO53" s="172"/>
      <c r="KP53" s="172"/>
      <c r="KQ53" s="172"/>
      <c r="KR53" s="172"/>
      <c r="KS53" s="172"/>
      <c r="KT53" s="172"/>
      <c r="KU53" s="172"/>
      <c r="KV53" s="172"/>
      <c r="KW53" s="172"/>
      <c r="KX53" s="172"/>
      <c r="KY53" s="172"/>
      <c r="KZ53" s="172"/>
      <c r="LA53" s="172"/>
      <c r="LB53" s="172"/>
      <c r="LC53" s="172"/>
      <c r="LD53" s="172"/>
      <c r="LE53" s="172"/>
      <c r="LF53" s="172"/>
      <c r="LG53" s="172"/>
      <c r="LH53" s="172"/>
      <c r="LI53" s="172"/>
      <c r="LJ53" s="172"/>
      <c r="LK53" s="172"/>
      <c r="LL53" s="172"/>
      <c r="LM53" s="172"/>
      <c r="LN53" s="172"/>
      <c r="LO53" s="172"/>
      <c r="LP53" s="172"/>
      <c r="LQ53" s="172"/>
      <c r="LR53" s="172"/>
      <c r="LS53" s="172"/>
      <c r="LT53" s="172"/>
      <c r="LU53" s="172"/>
      <c r="LV53" s="172"/>
      <c r="LW53" s="172"/>
      <c r="LX53" s="172"/>
      <c r="LY53" s="172"/>
      <c r="LZ53" s="172"/>
      <c r="MA53" s="172"/>
      <c r="MB53" s="172"/>
      <c r="MC53" s="172"/>
      <c r="MD53" s="172"/>
      <c r="ME53" s="172"/>
      <c r="MF53" s="172"/>
      <c r="MG53" s="172"/>
      <c r="MH53" s="172"/>
      <c r="MI53" s="172"/>
      <c r="MJ53" s="172"/>
      <c r="MK53" s="172"/>
      <c r="ML53" s="172"/>
      <c r="MM53" s="172"/>
      <c r="MN53" s="172"/>
      <c r="MO53" s="172"/>
      <c r="MP53" s="172"/>
      <c r="MQ53" s="172"/>
      <c r="MR53" s="172"/>
      <c r="MS53" s="172"/>
      <c r="MT53" s="172"/>
      <c r="MU53" s="172"/>
      <c r="MV53" s="172"/>
      <c r="MW53" s="172"/>
      <c r="MX53" s="172"/>
      <c r="MY53" s="172"/>
      <c r="MZ53" s="172"/>
      <c r="NA53" s="172"/>
      <c r="NB53" s="172"/>
      <c r="NC53" s="172"/>
      <c r="ND53" s="172"/>
      <c r="NE53" s="172"/>
      <c r="NF53" s="172"/>
      <c r="NG53" s="172"/>
      <c r="NH53" s="172"/>
      <c r="NI53" s="172"/>
      <c r="NJ53" s="172"/>
      <c r="NK53" s="172"/>
      <c r="NL53" s="172"/>
      <c r="NM53" s="172"/>
      <c r="NN53" s="172"/>
      <c r="NO53" s="172"/>
      <c r="NP53" s="172"/>
      <c r="NQ53" s="172"/>
      <c r="NR53" s="172"/>
      <c r="NS53" s="172"/>
      <c r="NT53" s="172"/>
      <c r="NU53" s="172"/>
      <c r="NV53" s="172"/>
      <c r="NW53" s="172"/>
      <c r="NX53" s="172"/>
      <c r="NY53" s="172"/>
      <c r="NZ53" s="172"/>
      <c r="OA53" s="172"/>
      <c r="OB53" s="172"/>
      <c r="OC53" s="172"/>
      <c r="OD53" s="172"/>
      <c r="OE53" s="172"/>
      <c r="OF53" s="172"/>
      <c r="OG53" s="172"/>
      <c r="OH53" s="172"/>
      <c r="OI53" s="172"/>
      <c r="OJ53" s="172"/>
      <c r="OK53" s="172"/>
      <c r="OL53" s="172"/>
      <c r="OM53" s="172"/>
      <c r="ON53" s="172"/>
      <c r="OO53" s="172"/>
      <c r="OP53" s="172"/>
      <c r="OQ53" s="172"/>
      <c r="OR53" s="172"/>
      <c r="OS53" s="172"/>
      <c r="OT53" s="172"/>
      <c r="OU53" s="172"/>
      <c r="OV53" s="172"/>
      <c r="OW53" s="172"/>
    </row>
    <row r="54" spans="1:413" s="67" customFormat="1" hidden="1" x14ac:dyDescent="0.25">
      <c r="A54" s="271"/>
      <c r="B54" s="68"/>
      <c r="C54" s="167"/>
      <c r="D54" s="197"/>
      <c r="E54" s="81"/>
      <c r="F54" s="197"/>
      <c r="G54" s="197"/>
      <c r="H54" s="81"/>
      <c r="I54" s="198"/>
      <c r="J54" s="199"/>
      <c r="K54" s="199"/>
      <c r="L54" s="198"/>
      <c r="M54" s="198">
        <f t="shared" si="33"/>
        <v>0</v>
      </c>
      <c r="N54" s="198"/>
      <c r="O54" s="198"/>
      <c r="P54" s="198"/>
      <c r="Q54" s="198"/>
      <c r="R54" s="180"/>
      <c r="S54" s="181"/>
      <c r="T54" s="107"/>
      <c r="U54" s="107"/>
      <c r="V54" s="125"/>
      <c r="W54" s="20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203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203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  <c r="EW54" s="81"/>
      <c r="EX54" s="81"/>
      <c r="EY54" s="81"/>
      <c r="EZ54" s="81"/>
      <c r="FA54" s="81"/>
      <c r="FB54" s="81"/>
      <c r="FC54" s="81"/>
      <c r="FD54" s="81"/>
      <c r="FE54" s="81"/>
      <c r="FF54" s="81"/>
      <c r="FG54" s="81"/>
      <c r="FH54" s="81"/>
      <c r="FI54" s="81"/>
      <c r="FJ54" s="81"/>
      <c r="FK54" s="81"/>
      <c r="FL54" s="81"/>
      <c r="FM54" s="204"/>
      <c r="FN54" s="205"/>
      <c r="FO54" s="66"/>
      <c r="FP54" s="81"/>
      <c r="FQ54" s="81"/>
      <c r="FR54" s="81"/>
      <c r="FS54" s="81"/>
      <c r="FT54" s="81"/>
      <c r="FU54" s="81"/>
      <c r="FV54" s="81"/>
      <c r="FW54" s="81"/>
      <c r="FX54" s="81"/>
      <c r="FY54" s="81"/>
      <c r="FZ54" s="81"/>
      <c r="GA54" s="81"/>
      <c r="GB54" s="81"/>
      <c r="GC54" s="81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81"/>
      <c r="HI54" s="81"/>
      <c r="HJ54" s="81"/>
      <c r="HK54" s="81"/>
      <c r="HL54" s="208"/>
      <c r="HM54" s="81"/>
      <c r="HN54" s="81"/>
      <c r="HO54" s="81"/>
      <c r="HP54" s="317"/>
      <c r="HQ54" s="81"/>
      <c r="HR54" s="81"/>
      <c r="HS54" s="81"/>
      <c r="HT54" s="81"/>
      <c r="HU54" s="81"/>
      <c r="HV54" s="81"/>
      <c r="HW54" s="81"/>
      <c r="HX54" s="81"/>
      <c r="HY54" s="81"/>
      <c r="HZ54" s="81"/>
      <c r="IA54" s="81"/>
      <c r="IB54" s="81"/>
      <c r="IC54" s="81"/>
      <c r="ID54" s="85"/>
      <c r="IE54" s="81"/>
      <c r="IF54" s="81"/>
      <c r="IG54" s="81"/>
      <c r="IH54" s="81"/>
      <c r="II54" s="81"/>
      <c r="IJ54" s="81"/>
      <c r="IK54" s="81"/>
      <c r="IL54" s="81"/>
      <c r="IM54" s="81"/>
      <c r="IN54" s="81"/>
      <c r="IO54" s="81"/>
      <c r="IP54" s="81"/>
      <c r="IQ54" s="81"/>
      <c r="IR54" s="81"/>
      <c r="IS54" s="81"/>
      <c r="IT54" s="125"/>
      <c r="IU54" s="85"/>
      <c r="IV54" s="81"/>
      <c r="IW54" s="81"/>
      <c r="IX54" s="81"/>
      <c r="IY54" s="81"/>
      <c r="IZ54" s="81"/>
      <c r="JA54" s="81"/>
      <c r="JB54" s="81"/>
      <c r="JC54" s="125"/>
      <c r="JD54" s="85"/>
      <c r="JE54" s="81"/>
      <c r="JF54" s="81"/>
      <c r="JG54" s="81"/>
      <c r="JH54" s="125"/>
      <c r="JI54" s="172"/>
      <c r="JJ54" s="172"/>
      <c r="JK54" s="172"/>
      <c r="JL54" s="172"/>
      <c r="JM54" s="172"/>
      <c r="JN54" s="172"/>
      <c r="JO54" s="172"/>
      <c r="JP54" s="172"/>
      <c r="JQ54" s="172"/>
      <c r="JR54" s="172"/>
      <c r="JS54" s="172"/>
      <c r="JT54" s="172"/>
      <c r="JU54" s="172"/>
      <c r="JV54" s="172"/>
      <c r="JW54" s="172"/>
      <c r="JX54" s="172"/>
      <c r="JY54" s="172"/>
      <c r="JZ54" s="172"/>
      <c r="KA54" s="172"/>
      <c r="KB54" s="172"/>
      <c r="KC54" s="172"/>
      <c r="KD54" s="172"/>
      <c r="KE54" s="172"/>
      <c r="KF54" s="172"/>
      <c r="KG54" s="172"/>
      <c r="KH54" s="172"/>
      <c r="KI54" s="172"/>
      <c r="KJ54" s="172"/>
      <c r="KK54" s="172"/>
      <c r="KL54" s="172"/>
      <c r="KM54" s="172"/>
      <c r="KN54" s="172"/>
      <c r="KO54" s="172"/>
      <c r="KP54" s="172"/>
      <c r="KQ54" s="172"/>
      <c r="KR54" s="172"/>
      <c r="KS54" s="172"/>
      <c r="KT54" s="172"/>
      <c r="KU54" s="172"/>
      <c r="KV54" s="172"/>
      <c r="KW54" s="172"/>
      <c r="KX54" s="172"/>
      <c r="KY54" s="172"/>
      <c r="KZ54" s="172"/>
      <c r="LA54" s="172"/>
      <c r="LB54" s="172"/>
      <c r="LC54" s="172"/>
      <c r="LD54" s="172"/>
      <c r="LE54" s="172"/>
      <c r="LF54" s="172"/>
      <c r="LG54" s="172"/>
      <c r="LH54" s="172"/>
      <c r="LI54" s="172"/>
      <c r="LJ54" s="172"/>
      <c r="LK54" s="172"/>
      <c r="LL54" s="172"/>
      <c r="LM54" s="172"/>
      <c r="LN54" s="172"/>
      <c r="LO54" s="172"/>
      <c r="LP54" s="172"/>
      <c r="LQ54" s="172"/>
      <c r="LR54" s="172"/>
      <c r="LS54" s="172"/>
      <c r="LT54" s="172"/>
      <c r="LU54" s="172"/>
      <c r="LV54" s="172"/>
      <c r="LW54" s="172"/>
      <c r="LX54" s="172"/>
      <c r="LY54" s="172"/>
      <c r="LZ54" s="172"/>
      <c r="MA54" s="172"/>
      <c r="MB54" s="172"/>
      <c r="MC54" s="172"/>
      <c r="MD54" s="172"/>
      <c r="ME54" s="172"/>
      <c r="MF54" s="172"/>
      <c r="MG54" s="172"/>
      <c r="MH54" s="172"/>
      <c r="MI54" s="172"/>
      <c r="MJ54" s="172"/>
      <c r="MK54" s="172"/>
      <c r="ML54" s="172"/>
      <c r="MM54" s="172"/>
      <c r="MN54" s="172"/>
      <c r="MO54" s="172"/>
      <c r="MP54" s="172"/>
      <c r="MQ54" s="172"/>
      <c r="MR54" s="172"/>
      <c r="MS54" s="172"/>
      <c r="MT54" s="172"/>
      <c r="MU54" s="172"/>
      <c r="MV54" s="172"/>
      <c r="MW54" s="172"/>
      <c r="MX54" s="172"/>
      <c r="MY54" s="172"/>
      <c r="MZ54" s="172"/>
      <c r="NA54" s="172"/>
      <c r="NB54" s="172"/>
      <c r="NC54" s="172"/>
      <c r="ND54" s="172"/>
      <c r="NE54" s="172"/>
      <c r="NF54" s="172"/>
      <c r="NG54" s="172"/>
      <c r="NH54" s="172"/>
      <c r="NI54" s="172"/>
      <c r="NJ54" s="172"/>
      <c r="NK54" s="172"/>
      <c r="NL54" s="172"/>
      <c r="NM54" s="172"/>
      <c r="NN54" s="172"/>
      <c r="NO54" s="172"/>
      <c r="NP54" s="172"/>
      <c r="NQ54" s="172"/>
      <c r="NR54" s="172"/>
      <c r="NS54" s="172"/>
      <c r="NT54" s="172"/>
      <c r="NU54" s="172"/>
      <c r="NV54" s="172"/>
      <c r="NW54" s="172"/>
      <c r="NX54" s="172"/>
      <c r="NY54" s="172"/>
      <c r="NZ54" s="172"/>
      <c r="OA54" s="172"/>
      <c r="OB54" s="172"/>
      <c r="OC54" s="172"/>
      <c r="OD54" s="172"/>
      <c r="OE54" s="172"/>
      <c r="OF54" s="172"/>
      <c r="OG54" s="172"/>
      <c r="OH54" s="172"/>
      <c r="OI54" s="172"/>
      <c r="OJ54" s="172"/>
      <c r="OK54" s="172"/>
      <c r="OL54" s="172"/>
      <c r="OM54" s="172"/>
      <c r="ON54" s="172"/>
      <c r="OO54" s="172"/>
      <c r="OP54" s="172"/>
      <c r="OQ54" s="172"/>
      <c r="OR54" s="172"/>
      <c r="OS54" s="172"/>
      <c r="OT54" s="172"/>
      <c r="OU54" s="172"/>
      <c r="OV54" s="172"/>
      <c r="OW54" s="172"/>
    </row>
    <row r="55" spans="1:413" s="67" customFormat="1" hidden="1" x14ac:dyDescent="0.25">
      <c r="A55" s="271"/>
      <c r="B55" s="68"/>
      <c r="C55" s="167"/>
      <c r="D55" s="197"/>
      <c r="E55" s="81"/>
      <c r="F55" s="197"/>
      <c r="G55" s="197"/>
      <c r="H55" s="81"/>
      <c r="I55" s="198"/>
      <c r="J55" s="199"/>
      <c r="K55" s="199"/>
      <c r="L55" s="198"/>
      <c r="M55" s="198">
        <f t="shared" si="33"/>
        <v>0</v>
      </c>
      <c r="N55" s="198"/>
      <c r="O55" s="198"/>
      <c r="P55" s="198"/>
      <c r="Q55" s="198"/>
      <c r="R55" s="180"/>
      <c r="S55" s="181"/>
      <c r="T55" s="107"/>
      <c r="U55" s="107"/>
      <c r="V55" s="125"/>
      <c r="W55" s="20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203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203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204"/>
      <c r="FN55" s="205"/>
      <c r="FO55" s="66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208"/>
      <c r="HM55" s="81"/>
      <c r="HN55" s="81"/>
      <c r="HO55" s="81"/>
      <c r="HP55" s="317"/>
      <c r="HQ55" s="81"/>
      <c r="HR55" s="81"/>
      <c r="HS55" s="81"/>
      <c r="HT55" s="81"/>
      <c r="HU55" s="81"/>
      <c r="HV55" s="81"/>
      <c r="HW55" s="81"/>
      <c r="HX55" s="81"/>
      <c r="HY55" s="81"/>
      <c r="HZ55" s="81"/>
      <c r="IA55" s="81"/>
      <c r="IB55" s="81"/>
      <c r="IC55" s="81"/>
      <c r="ID55" s="85"/>
      <c r="IE55" s="81"/>
      <c r="IF55" s="81"/>
      <c r="IG55" s="81"/>
      <c r="IH55" s="81"/>
      <c r="II55" s="81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125"/>
      <c r="IU55" s="85"/>
      <c r="IV55" s="81"/>
      <c r="IW55" s="81"/>
      <c r="IX55" s="81"/>
      <c r="IY55" s="81"/>
      <c r="IZ55" s="81"/>
      <c r="JA55" s="81"/>
      <c r="JB55" s="81"/>
      <c r="JC55" s="125"/>
      <c r="JD55" s="85"/>
      <c r="JE55" s="81"/>
      <c r="JF55" s="81"/>
      <c r="JG55" s="81"/>
      <c r="JH55" s="125"/>
      <c r="JI55" s="172"/>
      <c r="JJ55" s="172"/>
      <c r="JK55" s="172"/>
      <c r="JL55" s="172"/>
      <c r="JM55" s="172"/>
      <c r="JN55" s="172"/>
      <c r="JO55" s="172"/>
      <c r="JP55" s="172"/>
      <c r="JQ55" s="172"/>
      <c r="JR55" s="172"/>
      <c r="JS55" s="172"/>
      <c r="JT55" s="172"/>
      <c r="JU55" s="172"/>
      <c r="JV55" s="172"/>
      <c r="JW55" s="172"/>
      <c r="JX55" s="172"/>
      <c r="JY55" s="172"/>
      <c r="JZ55" s="172"/>
      <c r="KA55" s="172"/>
      <c r="KB55" s="172"/>
      <c r="KC55" s="172"/>
      <c r="KD55" s="172"/>
      <c r="KE55" s="172"/>
      <c r="KF55" s="172"/>
      <c r="KG55" s="172"/>
      <c r="KH55" s="172"/>
      <c r="KI55" s="172"/>
      <c r="KJ55" s="172"/>
      <c r="KK55" s="172"/>
      <c r="KL55" s="172"/>
      <c r="KM55" s="172"/>
      <c r="KN55" s="172"/>
      <c r="KO55" s="172"/>
      <c r="KP55" s="172"/>
      <c r="KQ55" s="172"/>
      <c r="KR55" s="172"/>
      <c r="KS55" s="172"/>
      <c r="KT55" s="172"/>
      <c r="KU55" s="172"/>
      <c r="KV55" s="172"/>
      <c r="KW55" s="172"/>
      <c r="KX55" s="172"/>
      <c r="KY55" s="172"/>
      <c r="KZ55" s="172"/>
      <c r="LA55" s="172"/>
      <c r="LB55" s="172"/>
      <c r="LC55" s="172"/>
      <c r="LD55" s="172"/>
      <c r="LE55" s="172"/>
      <c r="LF55" s="172"/>
      <c r="LG55" s="172"/>
      <c r="LH55" s="172"/>
      <c r="LI55" s="172"/>
      <c r="LJ55" s="172"/>
      <c r="LK55" s="172"/>
      <c r="LL55" s="172"/>
      <c r="LM55" s="172"/>
      <c r="LN55" s="172"/>
      <c r="LO55" s="172"/>
      <c r="LP55" s="172"/>
      <c r="LQ55" s="172"/>
      <c r="LR55" s="172"/>
      <c r="LS55" s="172"/>
      <c r="LT55" s="172"/>
      <c r="LU55" s="172"/>
      <c r="LV55" s="172"/>
      <c r="LW55" s="172"/>
      <c r="LX55" s="172"/>
      <c r="LY55" s="172"/>
      <c r="LZ55" s="172"/>
      <c r="MA55" s="172"/>
      <c r="MB55" s="172"/>
      <c r="MC55" s="172"/>
      <c r="MD55" s="172"/>
      <c r="ME55" s="172"/>
      <c r="MF55" s="172"/>
      <c r="MG55" s="172"/>
      <c r="MH55" s="172"/>
      <c r="MI55" s="172"/>
      <c r="MJ55" s="172"/>
      <c r="MK55" s="172"/>
      <c r="ML55" s="172"/>
      <c r="MM55" s="172"/>
      <c r="MN55" s="172"/>
      <c r="MO55" s="172"/>
      <c r="MP55" s="172"/>
      <c r="MQ55" s="172"/>
      <c r="MR55" s="172"/>
      <c r="MS55" s="172"/>
      <c r="MT55" s="172"/>
      <c r="MU55" s="172"/>
      <c r="MV55" s="172"/>
      <c r="MW55" s="172"/>
      <c r="MX55" s="172"/>
      <c r="MY55" s="172"/>
      <c r="MZ55" s="172"/>
      <c r="NA55" s="172"/>
      <c r="NB55" s="172"/>
      <c r="NC55" s="172"/>
      <c r="ND55" s="172"/>
      <c r="NE55" s="172"/>
      <c r="NF55" s="172"/>
      <c r="NG55" s="172"/>
      <c r="NH55" s="172"/>
      <c r="NI55" s="172"/>
      <c r="NJ55" s="172"/>
      <c r="NK55" s="172"/>
      <c r="NL55" s="172"/>
      <c r="NM55" s="172"/>
      <c r="NN55" s="172"/>
      <c r="NO55" s="172"/>
      <c r="NP55" s="172"/>
      <c r="NQ55" s="172"/>
      <c r="NR55" s="172"/>
      <c r="NS55" s="172"/>
      <c r="NT55" s="172"/>
      <c r="NU55" s="172"/>
      <c r="NV55" s="172"/>
      <c r="NW55" s="172"/>
      <c r="NX55" s="172"/>
      <c r="NY55" s="172"/>
      <c r="NZ55" s="172"/>
      <c r="OA55" s="172"/>
      <c r="OB55" s="172"/>
      <c r="OC55" s="172"/>
      <c r="OD55" s="172"/>
      <c r="OE55" s="172"/>
      <c r="OF55" s="172"/>
      <c r="OG55" s="172"/>
      <c r="OH55" s="172"/>
      <c r="OI55" s="172"/>
      <c r="OJ55" s="172"/>
      <c r="OK55" s="172"/>
      <c r="OL55" s="172"/>
      <c r="OM55" s="172"/>
      <c r="ON55" s="172"/>
      <c r="OO55" s="172"/>
      <c r="OP55" s="172"/>
      <c r="OQ55" s="172"/>
      <c r="OR55" s="172"/>
      <c r="OS55" s="172"/>
      <c r="OT55" s="172"/>
      <c r="OU55" s="172"/>
      <c r="OV55" s="172"/>
      <c r="OW55" s="172"/>
    </row>
    <row r="56" spans="1:413" s="67" customFormat="1" hidden="1" x14ac:dyDescent="0.25">
      <c r="A56" s="271"/>
      <c r="B56" s="68"/>
      <c r="C56" s="167"/>
      <c r="D56" s="197"/>
      <c r="E56" s="81"/>
      <c r="F56" s="197"/>
      <c r="G56" s="197"/>
      <c r="H56" s="81"/>
      <c r="I56" s="198"/>
      <c r="J56" s="199"/>
      <c r="K56" s="199"/>
      <c r="L56" s="198"/>
      <c r="M56" s="198">
        <f t="shared" si="33"/>
        <v>0</v>
      </c>
      <c r="N56" s="198"/>
      <c r="O56" s="198"/>
      <c r="P56" s="198"/>
      <c r="Q56" s="198"/>
      <c r="R56" s="180"/>
      <c r="S56" s="181"/>
      <c r="T56" s="107"/>
      <c r="U56" s="107"/>
      <c r="V56" s="125"/>
      <c r="W56" s="20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203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203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  <c r="FL56" s="81"/>
      <c r="FM56" s="204"/>
      <c r="FN56" s="205"/>
      <c r="FO56" s="66"/>
      <c r="FP56" s="81"/>
      <c r="FQ56" s="81"/>
      <c r="FR56" s="81"/>
      <c r="FS56" s="81"/>
      <c r="FT56" s="81"/>
      <c r="FU56" s="81"/>
      <c r="FV56" s="81"/>
      <c r="FW56" s="81"/>
      <c r="FX56" s="81"/>
      <c r="FY56" s="81"/>
      <c r="FZ56" s="81"/>
      <c r="GA56" s="81"/>
      <c r="GB56" s="81"/>
      <c r="GC56" s="81"/>
      <c r="GD56" s="81"/>
      <c r="GE56" s="81"/>
      <c r="GF56" s="81"/>
      <c r="GG56" s="81"/>
      <c r="GH56" s="81"/>
      <c r="GI56" s="81"/>
      <c r="GJ56" s="81"/>
      <c r="GK56" s="81"/>
      <c r="GL56" s="81"/>
      <c r="GM56" s="81"/>
      <c r="GN56" s="81"/>
      <c r="GO56" s="81"/>
      <c r="GP56" s="81"/>
      <c r="GQ56" s="81"/>
      <c r="GR56" s="81"/>
      <c r="GS56" s="81"/>
      <c r="GT56" s="81"/>
      <c r="GU56" s="81"/>
      <c r="GV56" s="81"/>
      <c r="GW56" s="81"/>
      <c r="GX56" s="81"/>
      <c r="GY56" s="81"/>
      <c r="GZ56" s="81"/>
      <c r="HA56" s="81"/>
      <c r="HB56" s="81"/>
      <c r="HC56" s="81"/>
      <c r="HD56" s="81"/>
      <c r="HE56" s="81"/>
      <c r="HF56" s="81"/>
      <c r="HG56" s="81"/>
      <c r="HH56" s="81"/>
      <c r="HI56" s="81"/>
      <c r="HJ56" s="81"/>
      <c r="HK56" s="81"/>
      <c r="HL56" s="208"/>
      <c r="HM56" s="81"/>
      <c r="HN56" s="81"/>
      <c r="HO56" s="81"/>
      <c r="HP56" s="317"/>
      <c r="HQ56" s="81"/>
      <c r="HR56" s="81"/>
      <c r="HS56" s="81"/>
      <c r="HT56" s="81"/>
      <c r="HU56" s="81"/>
      <c r="HV56" s="81"/>
      <c r="HW56" s="81"/>
      <c r="HX56" s="81"/>
      <c r="HY56" s="81"/>
      <c r="HZ56" s="81"/>
      <c r="IA56" s="81"/>
      <c r="IB56" s="81"/>
      <c r="IC56" s="81"/>
      <c r="ID56" s="85"/>
      <c r="IE56" s="81"/>
      <c r="IF56" s="81"/>
      <c r="IG56" s="81"/>
      <c r="IH56" s="81"/>
      <c r="II56" s="81"/>
      <c r="IJ56" s="81"/>
      <c r="IK56" s="81"/>
      <c r="IL56" s="81"/>
      <c r="IM56" s="81"/>
      <c r="IN56" s="81"/>
      <c r="IO56" s="81"/>
      <c r="IP56" s="81"/>
      <c r="IQ56" s="81"/>
      <c r="IR56" s="81"/>
      <c r="IS56" s="81"/>
      <c r="IT56" s="125"/>
      <c r="IU56" s="85"/>
      <c r="IV56" s="81"/>
      <c r="IW56" s="81"/>
      <c r="IX56" s="81"/>
      <c r="IY56" s="81"/>
      <c r="IZ56" s="81"/>
      <c r="JA56" s="81"/>
      <c r="JB56" s="81"/>
      <c r="JC56" s="125"/>
      <c r="JD56" s="85"/>
      <c r="JE56" s="81"/>
      <c r="JF56" s="81"/>
      <c r="JG56" s="81"/>
      <c r="JH56" s="125"/>
      <c r="JI56" s="172"/>
      <c r="JJ56" s="172"/>
      <c r="JK56" s="172"/>
      <c r="JL56" s="172"/>
      <c r="JM56" s="172"/>
      <c r="JN56" s="172"/>
      <c r="JO56" s="172"/>
      <c r="JP56" s="172"/>
      <c r="JQ56" s="172"/>
      <c r="JR56" s="172"/>
      <c r="JS56" s="172"/>
      <c r="JT56" s="172"/>
      <c r="JU56" s="172"/>
      <c r="JV56" s="172"/>
      <c r="JW56" s="172"/>
      <c r="JX56" s="172"/>
      <c r="JY56" s="172"/>
      <c r="JZ56" s="172"/>
      <c r="KA56" s="172"/>
      <c r="KB56" s="172"/>
      <c r="KC56" s="172"/>
      <c r="KD56" s="172"/>
      <c r="KE56" s="172"/>
      <c r="KF56" s="172"/>
      <c r="KG56" s="172"/>
      <c r="KH56" s="172"/>
      <c r="KI56" s="172"/>
      <c r="KJ56" s="172"/>
      <c r="KK56" s="172"/>
      <c r="KL56" s="172"/>
      <c r="KM56" s="172"/>
      <c r="KN56" s="172"/>
      <c r="KO56" s="172"/>
      <c r="KP56" s="172"/>
      <c r="KQ56" s="172"/>
      <c r="KR56" s="172"/>
      <c r="KS56" s="172"/>
      <c r="KT56" s="172"/>
      <c r="KU56" s="172"/>
      <c r="KV56" s="172"/>
      <c r="KW56" s="172"/>
      <c r="KX56" s="172"/>
      <c r="KY56" s="172"/>
      <c r="KZ56" s="172"/>
      <c r="LA56" s="172"/>
      <c r="LB56" s="172"/>
      <c r="LC56" s="172"/>
      <c r="LD56" s="172"/>
      <c r="LE56" s="172"/>
      <c r="LF56" s="172"/>
      <c r="LG56" s="172"/>
      <c r="LH56" s="172"/>
      <c r="LI56" s="172"/>
      <c r="LJ56" s="172"/>
      <c r="LK56" s="172"/>
      <c r="LL56" s="172"/>
      <c r="LM56" s="172"/>
      <c r="LN56" s="172"/>
      <c r="LO56" s="172"/>
      <c r="LP56" s="172"/>
      <c r="LQ56" s="172"/>
      <c r="LR56" s="172"/>
      <c r="LS56" s="172"/>
      <c r="LT56" s="172"/>
      <c r="LU56" s="172"/>
      <c r="LV56" s="172"/>
      <c r="LW56" s="172"/>
      <c r="LX56" s="172"/>
      <c r="LY56" s="172"/>
      <c r="LZ56" s="172"/>
      <c r="MA56" s="172"/>
      <c r="MB56" s="172"/>
      <c r="MC56" s="172"/>
      <c r="MD56" s="172"/>
      <c r="ME56" s="172"/>
      <c r="MF56" s="172"/>
      <c r="MG56" s="172"/>
      <c r="MH56" s="172"/>
      <c r="MI56" s="172"/>
      <c r="MJ56" s="172"/>
      <c r="MK56" s="172"/>
      <c r="ML56" s="172"/>
      <c r="MM56" s="172"/>
      <c r="MN56" s="172"/>
      <c r="MO56" s="172"/>
      <c r="MP56" s="172"/>
      <c r="MQ56" s="172"/>
      <c r="MR56" s="172"/>
      <c r="MS56" s="172"/>
      <c r="MT56" s="172"/>
      <c r="MU56" s="172"/>
      <c r="MV56" s="172"/>
      <c r="MW56" s="172"/>
      <c r="MX56" s="172"/>
      <c r="MY56" s="172"/>
      <c r="MZ56" s="172"/>
      <c r="NA56" s="172"/>
      <c r="NB56" s="172"/>
      <c r="NC56" s="172"/>
      <c r="ND56" s="172"/>
      <c r="NE56" s="172"/>
      <c r="NF56" s="172"/>
      <c r="NG56" s="172"/>
      <c r="NH56" s="172"/>
      <c r="NI56" s="172"/>
      <c r="NJ56" s="172"/>
      <c r="NK56" s="172"/>
      <c r="NL56" s="172"/>
      <c r="NM56" s="172"/>
      <c r="NN56" s="172"/>
      <c r="NO56" s="172"/>
      <c r="NP56" s="172"/>
      <c r="NQ56" s="172"/>
      <c r="NR56" s="172"/>
      <c r="NS56" s="172"/>
      <c r="NT56" s="172"/>
      <c r="NU56" s="172"/>
      <c r="NV56" s="172"/>
      <c r="NW56" s="172"/>
      <c r="NX56" s="172"/>
      <c r="NY56" s="172"/>
      <c r="NZ56" s="172"/>
      <c r="OA56" s="172"/>
      <c r="OB56" s="172"/>
      <c r="OC56" s="172"/>
      <c r="OD56" s="172"/>
      <c r="OE56" s="172"/>
      <c r="OF56" s="172"/>
      <c r="OG56" s="172"/>
      <c r="OH56" s="172"/>
      <c r="OI56" s="172"/>
      <c r="OJ56" s="172"/>
      <c r="OK56" s="172"/>
      <c r="OL56" s="172"/>
      <c r="OM56" s="172"/>
      <c r="ON56" s="172"/>
      <c r="OO56" s="172"/>
      <c r="OP56" s="172"/>
      <c r="OQ56" s="172"/>
      <c r="OR56" s="172"/>
      <c r="OS56" s="172"/>
      <c r="OT56" s="172"/>
      <c r="OU56" s="172"/>
      <c r="OV56" s="172"/>
      <c r="OW56" s="172"/>
    </row>
    <row r="57" spans="1:413" s="67" customFormat="1" hidden="1" x14ac:dyDescent="0.25">
      <c r="A57" s="271"/>
      <c r="B57" s="68"/>
      <c r="C57" s="167"/>
      <c r="D57" s="197"/>
      <c r="E57" s="81"/>
      <c r="F57" s="197"/>
      <c r="G57" s="197"/>
      <c r="H57" s="81"/>
      <c r="I57" s="198"/>
      <c r="J57" s="199"/>
      <c r="K57" s="199"/>
      <c r="L57" s="198"/>
      <c r="M57" s="198">
        <f t="shared" si="33"/>
        <v>0</v>
      </c>
      <c r="N57" s="198"/>
      <c r="O57" s="198"/>
      <c r="P57" s="198"/>
      <c r="Q57" s="198"/>
      <c r="R57" s="180"/>
      <c r="S57" s="181"/>
      <c r="T57" s="107"/>
      <c r="U57" s="107"/>
      <c r="V57" s="125"/>
      <c r="W57" s="20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203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203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204"/>
      <c r="FN57" s="205"/>
      <c r="FO57" s="66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81"/>
      <c r="HA57" s="81"/>
      <c r="HB57" s="81"/>
      <c r="HC57" s="81"/>
      <c r="HD57" s="81"/>
      <c r="HE57" s="81"/>
      <c r="HF57" s="81"/>
      <c r="HG57" s="81"/>
      <c r="HH57" s="81"/>
      <c r="HI57" s="81"/>
      <c r="HJ57" s="81"/>
      <c r="HK57" s="81"/>
      <c r="HL57" s="208"/>
      <c r="HM57" s="81"/>
      <c r="HN57" s="81"/>
      <c r="HO57" s="81"/>
      <c r="HP57" s="317"/>
      <c r="HQ57" s="81"/>
      <c r="HR57" s="81"/>
      <c r="HS57" s="81"/>
      <c r="HT57" s="81"/>
      <c r="HU57" s="81"/>
      <c r="HV57" s="81"/>
      <c r="HW57" s="81"/>
      <c r="HX57" s="81"/>
      <c r="HY57" s="81"/>
      <c r="HZ57" s="81"/>
      <c r="IA57" s="81"/>
      <c r="IB57" s="81"/>
      <c r="IC57" s="81"/>
      <c r="ID57" s="85"/>
      <c r="IE57" s="81"/>
      <c r="IF57" s="81"/>
      <c r="IG57" s="81"/>
      <c r="IH57" s="81"/>
      <c r="II57" s="81"/>
      <c r="IJ57" s="81"/>
      <c r="IK57" s="81"/>
      <c r="IL57" s="81"/>
      <c r="IM57" s="81"/>
      <c r="IN57" s="81"/>
      <c r="IO57" s="81"/>
      <c r="IP57" s="81"/>
      <c r="IQ57" s="81"/>
      <c r="IR57" s="81"/>
      <c r="IS57" s="81"/>
      <c r="IT57" s="125"/>
      <c r="IU57" s="85"/>
      <c r="IV57" s="81"/>
      <c r="IW57" s="81"/>
      <c r="IX57" s="81"/>
      <c r="IY57" s="81"/>
      <c r="IZ57" s="81"/>
      <c r="JA57" s="81"/>
      <c r="JB57" s="81"/>
      <c r="JC57" s="125"/>
      <c r="JD57" s="85"/>
      <c r="JE57" s="81"/>
      <c r="JF57" s="81"/>
      <c r="JG57" s="81"/>
      <c r="JH57" s="125"/>
      <c r="JI57" s="172"/>
      <c r="JJ57" s="172"/>
      <c r="JK57" s="172"/>
      <c r="JL57" s="172"/>
      <c r="JM57" s="172"/>
      <c r="JN57" s="172"/>
      <c r="JO57" s="172"/>
      <c r="JP57" s="172"/>
      <c r="JQ57" s="172"/>
      <c r="JR57" s="172"/>
      <c r="JS57" s="172"/>
      <c r="JT57" s="172"/>
      <c r="JU57" s="172"/>
      <c r="JV57" s="172"/>
      <c r="JW57" s="172"/>
      <c r="JX57" s="172"/>
      <c r="JY57" s="172"/>
      <c r="JZ57" s="172"/>
      <c r="KA57" s="172"/>
      <c r="KB57" s="172"/>
      <c r="KC57" s="172"/>
      <c r="KD57" s="172"/>
      <c r="KE57" s="172"/>
      <c r="KF57" s="172"/>
      <c r="KG57" s="172"/>
      <c r="KH57" s="172"/>
      <c r="KI57" s="172"/>
      <c r="KJ57" s="172"/>
      <c r="KK57" s="172"/>
      <c r="KL57" s="172"/>
      <c r="KM57" s="172"/>
      <c r="KN57" s="172"/>
      <c r="KO57" s="172"/>
      <c r="KP57" s="172"/>
      <c r="KQ57" s="172"/>
      <c r="KR57" s="172"/>
      <c r="KS57" s="172"/>
      <c r="KT57" s="172"/>
      <c r="KU57" s="172"/>
      <c r="KV57" s="172"/>
      <c r="KW57" s="172"/>
      <c r="KX57" s="172"/>
      <c r="KY57" s="172"/>
      <c r="KZ57" s="172"/>
      <c r="LA57" s="172"/>
      <c r="LB57" s="172"/>
      <c r="LC57" s="172"/>
      <c r="LD57" s="172"/>
      <c r="LE57" s="172"/>
      <c r="LF57" s="172"/>
      <c r="LG57" s="172"/>
      <c r="LH57" s="172"/>
      <c r="LI57" s="172"/>
      <c r="LJ57" s="172"/>
      <c r="LK57" s="172"/>
      <c r="LL57" s="172"/>
      <c r="LM57" s="172"/>
      <c r="LN57" s="172"/>
      <c r="LO57" s="172"/>
      <c r="LP57" s="172"/>
      <c r="LQ57" s="172"/>
      <c r="LR57" s="172"/>
      <c r="LS57" s="172"/>
      <c r="LT57" s="172"/>
      <c r="LU57" s="172"/>
      <c r="LV57" s="172"/>
      <c r="LW57" s="172"/>
      <c r="LX57" s="172"/>
      <c r="LY57" s="172"/>
      <c r="LZ57" s="172"/>
      <c r="MA57" s="172"/>
      <c r="MB57" s="172"/>
      <c r="MC57" s="172"/>
      <c r="MD57" s="172"/>
      <c r="ME57" s="172"/>
      <c r="MF57" s="172"/>
      <c r="MG57" s="172"/>
      <c r="MH57" s="172"/>
      <c r="MI57" s="172"/>
      <c r="MJ57" s="172"/>
      <c r="MK57" s="172"/>
      <c r="ML57" s="172"/>
      <c r="MM57" s="172"/>
      <c r="MN57" s="172"/>
      <c r="MO57" s="172"/>
      <c r="MP57" s="172"/>
      <c r="MQ57" s="172"/>
      <c r="MR57" s="172"/>
      <c r="MS57" s="172"/>
      <c r="MT57" s="172"/>
      <c r="MU57" s="172"/>
      <c r="MV57" s="172"/>
      <c r="MW57" s="172"/>
      <c r="MX57" s="172"/>
      <c r="MY57" s="172"/>
      <c r="MZ57" s="172"/>
      <c r="NA57" s="172"/>
      <c r="NB57" s="172"/>
      <c r="NC57" s="172"/>
      <c r="ND57" s="172"/>
      <c r="NE57" s="172"/>
      <c r="NF57" s="172"/>
      <c r="NG57" s="172"/>
      <c r="NH57" s="172"/>
      <c r="NI57" s="172"/>
      <c r="NJ57" s="172"/>
      <c r="NK57" s="172"/>
      <c r="NL57" s="172"/>
      <c r="NM57" s="172"/>
      <c r="NN57" s="172"/>
      <c r="NO57" s="172"/>
      <c r="NP57" s="172"/>
      <c r="NQ57" s="172"/>
      <c r="NR57" s="172"/>
      <c r="NS57" s="172"/>
      <c r="NT57" s="172"/>
      <c r="NU57" s="172"/>
      <c r="NV57" s="172"/>
      <c r="NW57" s="172"/>
      <c r="NX57" s="172"/>
      <c r="NY57" s="172"/>
      <c r="NZ57" s="172"/>
      <c r="OA57" s="172"/>
      <c r="OB57" s="172"/>
      <c r="OC57" s="172"/>
      <c r="OD57" s="172"/>
      <c r="OE57" s="172"/>
      <c r="OF57" s="172"/>
      <c r="OG57" s="172"/>
      <c r="OH57" s="172"/>
      <c r="OI57" s="172"/>
      <c r="OJ57" s="172"/>
      <c r="OK57" s="172"/>
      <c r="OL57" s="172"/>
      <c r="OM57" s="172"/>
      <c r="ON57" s="172"/>
      <c r="OO57" s="172"/>
      <c r="OP57" s="172"/>
      <c r="OQ57" s="172"/>
      <c r="OR57" s="172"/>
      <c r="OS57" s="172"/>
      <c r="OT57" s="172"/>
      <c r="OU57" s="172"/>
      <c r="OV57" s="172"/>
      <c r="OW57" s="172"/>
    </row>
    <row r="58" spans="1:413" s="67" customFormat="1" hidden="1" x14ac:dyDescent="0.25">
      <c r="A58" s="271"/>
      <c r="B58" s="68"/>
      <c r="C58" s="167"/>
      <c r="D58" s="197"/>
      <c r="E58" s="81"/>
      <c r="F58" s="197"/>
      <c r="G58" s="197"/>
      <c r="H58" s="81"/>
      <c r="I58" s="198"/>
      <c r="J58" s="199"/>
      <c r="K58" s="199"/>
      <c r="L58" s="198"/>
      <c r="M58" s="198">
        <f t="shared" si="33"/>
        <v>0</v>
      </c>
      <c r="N58" s="198"/>
      <c r="O58" s="198"/>
      <c r="P58" s="198"/>
      <c r="Q58" s="198"/>
      <c r="R58" s="180"/>
      <c r="S58" s="181"/>
      <c r="T58" s="107"/>
      <c r="U58" s="107"/>
      <c r="V58" s="125"/>
      <c r="W58" s="20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203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203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  <c r="EK58" s="81"/>
      <c r="EL58" s="81"/>
      <c r="EM58" s="81"/>
      <c r="EN58" s="81"/>
      <c r="EO58" s="81"/>
      <c r="EP58" s="81"/>
      <c r="EQ58" s="81"/>
      <c r="ER58" s="81"/>
      <c r="ES58" s="81"/>
      <c r="ET58" s="81"/>
      <c r="EU58" s="81"/>
      <c r="EV58" s="81"/>
      <c r="EW58" s="81"/>
      <c r="EX58" s="81"/>
      <c r="EY58" s="81"/>
      <c r="EZ58" s="81"/>
      <c r="FA58" s="81"/>
      <c r="FB58" s="81"/>
      <c r="FC58" s="81"/>
      <c r="FD58" s="81"/>
      <c r="FE58" s="81"/>
      <c r="FF58" s="81"/>
      <c r="FG58" s="81"/>
      <c r="FH58" s="81"/>
      <c r="FI58" s="81"/>
      <c r="FJ58" s="81"/>
      <c r="FK58" s="81"/>
      <c r="FL58" s="81"/>
      <c r="FM58" s="204"/>
      <c r="FN58" s="205"/>
      <c r="FO58" s="66"/>
      <c r="FP58" s="81"/>
      <c r="FQ58" s="81"/>
      <c r="FR58" s="81"/>
      <c r="FS58" s="81"/>
      <c r="FT58" s="81"/>
      <c r="FU58" s="81"/>
      <c r="FV58" s="81"/>
      <c r="FW58" s="81"/>
      <c r="FX58" s="81"/>
      <c r="FY58" s="81"/>
      <c r="FZ58" s="81"/>
      <c r="GA58" s="81"/>
      <c r="GB58" s="81"/>
      <c r="GC58" s="81"/>
      <c r="GD58" s="81"/>
      <c r="GE58" s="81"/>
      <c r="GF58" s="81"/>
      <c r="GG58" s="81"/>
      <c r="GH58" s="81"/>
      <c r="GI58" s="81"/>
      <c r="GJ58" s="81"/>
      <c r="GK58" s="81"/>
      <c r="GL58" s="81"/>
      <c r="GM58" s="81"/>
      <c r="GN58" s="81"/>
      <c r="GO58" s="81"/>
      <c r="GP58" s="81"/>
      <c r="GQ58" s="81"/>
      <c r="GR58" s="81"/>
      <c r="GS58" s="81"/>
      <c r="GT58" s="81"/>
      <c r="GU58" s="81"/>
      <c r="GV58" s="81"/>
      <c r="GW58" s="81"/>
      <c r="GX58" s="81"/>
      <c r="GY58" s="81"/>
      <c r="GZ58" s="81"/>
      <c r="HA58" s="81"/>
      <c r="HB58" s="81"/>
      <c r="HC58" s="81"/>
      <c r="HD58" s="81"/>
      <c r="HE58" s="81"/>
      <c r="HF58" s="81"/>
      <c r="HG58" s="81"/>
      <c r="HH58" s="81"/>
      <c r="HI58" s="81"/>
      <c r="HJ58" s="81"/>
      <c r="HK58" s="81"/>
      <c r="HL58" s="208"/>
      <c r="HM58" s="81"/>
      <c r="HN58" s="81"/>
      <c r="HO58" s="81"/>
      <c r="HP58" s="317"/>
      <c r="HQ58" s="81"/>
      <c r="HR58" s="81"/>
      <c r="HS58" s="81"/>
      <c r="HT58" s="81"/>
      <c r="HU58" s="81"/>
      <c r="HV58" s="81"/>
      <c r="HW58" s="81"/>
      <c r="HX58" s="81"/>
      <c r="HY58" s="81"/>
      <c r="HZ58" s="81"/>
      <c r="IA58" s="81"/>
      <c r="IB58" s="81"/>
      <c r="IC58" s="81"/>
      <c r="ID58" s="85"/>
      <c r="IE58" s="81"/>
      <c r="IF58" s="81"/>
      <c r="IG58" s="81"/>
      <c r="IH58" s="81"/>
      <c r="II58" s="81"/>
      <c r="IJ58" s="81"/>
      <c r="IK58" s="81"/>
      <c r="IL58" s="81"/>
      <c r="IM58" s="81"/>
      <c r="IN58" s="81"/>
      <c r="IO58" s="81"/>
      <c r="IP58" s="81"/>
      <c r="IQ58" s="81"/>
      <c r="IR58" s="81"/>
      <c r="IS58" s="81"/>
      <c r="IT58" s="125"/>
      <c r="IU58" s="85"/>
      <c r="IV58" s="81"/>
      <c r="IW58" s="81"/>
      <c r="IX58" s="81"/>
      <c r="IY58" s="81"/>
      <c r="IZ58" s="81"/>
      <c r="JA58" s="81"/>
      <c r="JB58" s="81"/>
      <c r="JC58" s="125"/>
      <c r="JD58" s="85"/>
      <c r="JE58" s="81"/>
      <c r="JF58" s="81"/>
      <c r="JG58" s="81"/>
      <c r="JH58" s="125"/>
      <c r="JI58" s="172"/>
      <c r="JJ58" s="172"/>
      <c r="JK58" s="172"/>
      <c r="JL58" s="172"/>
      <c r="JM58" s="172"/>
      <c r="JN58" s="172"/>
      <c r="JO58" s="172"/>
      <c r="JP58" s="172"/>
      <c r="JQ58" s="172"/>
      <c r="JR58" s="172"/>
      <c r="JS58" s="172"/>
      <c r="JT58" s="172"/>
      <c r="JU58" s="172"/>
      <c r="JV58" s="172"/>
      <c r="JW58" s="172"/>
      <c r="JX58" s="172"/>
      <c r="JY58" s="172"/>
      <c r="JZ58" s="172"/>
      <c r="KA58" s="172"/>
      <c r="KB58" s="172"/>
      <c r="KC58" s="172"/>
      <c r="KD58" s="172"/>
      <c r="KE58" s="172"/>
      <c r="KF58" s="172"/>
      <c r="KG58" s="172"/>
      <c r="KH58" s="172"/>
      <c r="KI58" s="172"/>
      <c r="KJ58" s="172"/>
      <c r="KK58" s="172"/>
      <c r="KL58" s="172"/>
      <c r="KM58" s="172"/>
      <c r="KN58" s="172"/>
      <c r="KO58" s="172"/>
      <c r="KP58" s="172"/>
      <c r="KQ58" s="172"/>
      <c r="KR58" s="172"/>
      <c r="KS58" s="172"/>
      <c r="KT58" s="172"/>
      <c r="KU58" s="172"/>
      <c r="KV58" s="172"/>
      <c r="KW58" s="172"/>
      <c r="KX58" s="172"/>
      <c r="KY58" s="172"/>
      <c r="KZ58" s="172"/>
      <c r="LA58" s="172"/>
      <c r="LB58" s="172"/>
      <c r="LC58" s="172"/>
      <c r="LD58" s="172"/>
      <c r="LE58" s="172"/>
      <c r="LF58" s="172"/>
      <c r="LG58" s="172"/>
      <c r="LH58" s="172"/>
      <c r="LI58" s="172"/>
      <c r="LJ58" s="172"/>
      <c r="LK58" s="172"/>
      <c r="LL58" s="172"/>
      <c r="LM58" s="172"/>
      <c r="LN58" s="172"/>
      <c r="LO58" s="172"/>
      <c r="LP58" s="172"/>
      <c r="LQ58" s="172"/>
      <c r="LR58" s="172"/>
      <c r="LS58" s="172"/>
      <c r="LT58" s="172"/>
      <c r="LU58" s="172"/>
      <c r="LV58" s="172"/>
      <c r="LW58" s="172"/>
      <c r="LX58" s="172"/>
      <c r="LY58" s="172"/>
      <c r="LZ58" s="172"/>
      <c r="MA58" s="172"/>
      <c r="MB58" s="172"/>
      <c r="MC58" s="172"/>
      <c r="MD58" s="172"/>
      <c r="ME58" s="172"/>
      <c r="MF58" s="172"/>
      <c r="MG58" s="172"/>
      <c r="MH58" s="172"/>
      <c r="MI58" s="172"/>
      <c r="MJ58" s="172"/>
      <c r="MK58" s="172"/>
      <c r="ML58" s="172"/>
      <c r="MM58" s="172"/>
      <c r="MN58" s="172"/>
      <c r="MO58" s="172"/>
      <c r="MP58" s="172"/>
      <c r="MQ58" s="172"/>
      <c r="MR58" s="172"/>
      <c r="MS58" s="172"/>
      <c r="MT58" s="172"/>
      <c r="MU58" s="172"/>
      <c r="MV58" s="172"/>
      <c r="MW58" s="172"/>
      <c r="MX58" s="172"/>
      <c r="MY58" s="172"/>
      <c r="MZ58" s="172"/>
      <c r="NA58" s="172"/>
      <c r="NB58" s="172"/>
      <c r="NC58" s="172"/>
      <c r="ND58" s="172"/>
      <c r="NE58" s="172"/>
      <c r="NF58" s="172"/>
      <c r="NG58" s="172"/>
      <c r="NH58" s="172"/>
      <c r="NI58" s="172"/>
      <c r="NJ58" s="172"/>
      <c r="NK58" s="172"/>
      <c r="NL58" s="172"/>
      <c r="NM58" s="172"/>
      <c r="NN58" s="172"/>
      <c r="NO58" s="172"/>
      <c r="NP58" s="172"/>
      <c r="NQ58" s="172"/>
      <c r="NR58" s="172"/>
      <c r="NS58" s="172"/>
      <c r="NT58" s="172"/>
      <c r="NU58" s="172"/>
      <c r="NV58" s="172"/>
      <c r="NW58" s="172"/>
      <c r="NX58" s="172"/>
      <c r="NY58" s="172"/>
      <c r="NZ58" s="172"/>
      <c r="OA58" s="172"/>
      <c r="OB58" s="172"/>
      <c r="OC58" s="172"/>
      <c r="OD58" s="172"/>
      <c r="OE58" s="172"/>
      <c r="OF58" s="172"/>
      <c r="OG58" s="172"/>
      <c r="OH58" s="172"/>
      <c r="OI58" s="172"/>
      <c r="OJ58" s="172"/>
      <c r="OK58" s="172"/>
      <c r="OL58" s="172"/>
      <c r="OM58" s="172"/>
      <c r="ON58" s="172"/>
      <c r="OO58" s="172"/>
      <c r="OP58" s="172"/>
      <c r="OQ58" s="172"/>
      <c r="OR58" s="172"/>
      <c r="OS58" s="172"/>
      <c r="OT58" s="172"/>
      <c r="OU58" s="172"/>
      <c r="OV58" s="172"/>
      <c r="OW58" s="172"/>
    </row>
    <row r="59" spans="1:413" s="67" customFormat="1" hidden="1" x14ac:dyDescent="0.25">
      <c r="A59" s="271"/>
      <c r="B59" s="68"/>
      <c r="C59" s="167"/>
      <c r="D59" s="197"/>
      <c r="E59" s="81"/>
      <c r="F59" s="197"/>
      <c r="G59" s="197"/>
      <c r="H59" s="81"/>
      <c r="I59" s="198"/>
      <c r="J59" s="199"/>
      <c r="K59" s="199"/>
      <c r="L59" s="198"/>
      <c r="M59" s="198">
        <f t="shared" si="33"/>
        <v>0</v>
      </c>
      <c r="N59" s="198"/>
      <c r="O59" s="198"/>
      <c r="P59" s="198"/>
      <c r="Q59" s="198"/>
      <c r="R59" s="180"/>
      <c r="S59" s="181"/>
      <c r="T59" s="107"/>
      <c r="U59" s="107"/>
      <c r="V59" s="125"/>
      <c r="W59" s="20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203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203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204"/>
      <c r="FN59" s="205"/>
      <c r="FO59" s="66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208"/>
      <c r="HM59" s="81"/>
      <c r="HN59" s="81"/>
      <c r="HO59" s="81"/>
      <c r="HP59" s="317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5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125"/>
      <c r="IU59" s="85"/>
      <c r="IV59" s="81"/>
      <c r="IW59" s="81"/>
      <c r="IX59" s="81"/>
      <c r="IY59" s="81"/>
      <c r="IZ59" s="81"/>
      <c r="JA59" s="81"/>
      <c r="JB59" s="81"/>
      <c r="JC59" s="125"/>
      <c r="JD59" s="85"/>
      <c r="JE59" s="81"/>
      <c r="JF59" s="81"/>
      <c r="JG59" s="81"/>
      <c r="JH59" s="125"/>
      <c r="JI59" s="172"/>
      <c r="JJ59" s="172"/>
      <c r="JK59" s="172"/>
      <c r="JL59" s="172"/>
      <c r="JM59" s="172"/>
      <c r="JN59" s="172"/>
      <c r="JO59" s="172"/>
      <c r="JP59" s="172"/>
      <c r="JQ59" s="172"/>
      <c r="JR59" s="172"/>
      <c r="JS59" s="172"/>
      <c r="JT59" s="172"/>
      <c r="JU59" s="172"/>
      <c r="JV59" s="172"/>
      <c r="JW59" s="172"/>
      <c r="JX59" s="172"/>
      <c r="JY59" s="172"/>
      <c r="JZ59" s="172"/>
      <c r="KA59" s="172"/>
      <c r="KB59" s="172"/>
      <c r="KC59" s="172"/>
      <c r="KD59" s="172"/>
      <c r="KE59" s="172"/>
      <c r="KF59" s="172"/>
      <c r="KG59" s="172"/>
      <c r="KH59" s="172"/>
      <c r="KI59" s="172"/>
      <c r="KJ59" s="172"/>
      <c r="KK59" s="172"/>
      <c r="KL59" s="172"/>
      <c r="KM59" s="172"/>
      <c r="KN59" s="172"/>
      <c r="KO59" s="172"/>
      <c r="KP59" s="172"/>
      <c r="KQ59" s="172"/>
      <c r="KR59" s="172"/>
      <c r="KS59" s="172"/>
      <c r="KT59" s="172"/>
      <c r="KU59" s="172"/>
      <c r="KV59" s="172"/>
      <c r="KW59" s="172"/>
      <c r="KX59" s="172"/>
      <c r="KY59" s="172"/>
      <c r="KZ59" s="172"/>
      <c r="LA59" s="172"/>
      <c r="LB59" s="172"/>
      <c r="LC59" s="172"/>
      <c r="LD59" s="172"/>
      <c r="LE59" s="172"/>
      <c r="LF59" s="172"/>
      <c r="LG59" s="172"/>
      <c r="LH59" s="172"/>
      <c r="LI59" s="172"/>
      <c r="LJ59" s="172"/>
      <c r="LK59" s="172"/>
      <c r="LL59" s="172"/>
      <c r="LM59" s="172"/>
      <c r="LN59" s="172"/>
      <c r="LO59" s="172"/>
      <c r="LP59" s="172"/>
      <c r="LQ59" s="172"/>
      <c r="LR59" s="172"/>
      <c r="LS59" s="172"/>
      <c r="LT59" s="172"/>
      <c r="LU59" s="172"/>
      <c r="LV59" s="172"/>
      <c r="LW59" s="172"/>
      <c r="LX59" s="172"/>
      <c r="LY59" s="172"/>
      <c r="LZ59" s="172"/>
      <c r="MA59" s="172"/>
      <c r="MB59" s="172"/>
      <c r="MC59" s="172"/>
      <c r="MD59" s="172"/>
      <c r="ME59" s="172"/>
      <c r="MF59" s="172"/>
      <c r="MG59" s="172"/>
      <c r="MH59" s="172"/>
      <c r="MI59" s="172"/>
      <c r="MJ59" s="172"/>
      <c r="MK59" s="172"/>
      <c r="ML59" s="172"/>
      <c r="MM59" s="172"/>
      <c r="MN59" s="172"/>
      <c r="MO59" s="172"/>
      <c r="MP59" s="172"/>
      <c r="MQ59" s="172"/>
      <c r="MR59" s="172"/>
      <c r="MS59" s="172"/>
      <c r="MT59" s="172"/>
      <c r="MU59" s="172"/>
      <c r="MV59" s="172"/>
      <c r="MW59" s="172"/>
      <c r="MX59" s="172"/>
      <c r="MY59" s="172"/>
      <c r="MZ59" s="172"/>
      <c r="NA59" s="172"/>
      <c r="NB59" s="172"/>
      <c r="NC59" s="172"/>
      <c r="ND59" s="172"/>
      <c r="NE59" s="172"/>
      <c r="NF59" s="172"/>
      <c r="NG59" s="172"/>
      <c r="NH59" s="172"/>
      <c r="NI59" s="172"/>
      <c r="NJ59" s="172"/>
      <c r="NK59" s="172"/>
      <c r="NL59" s="172"/>
      <c r="NM59" s="172"/>
      <c r="NN59" s="172"/>
      <c r="NO59" s="172"/>
      <c r="NP59" s="172"/>
      <c r="NQ59" s="172"/>
      <c r="NR59" s="172"/>
      <c r="NS59" s="172"/>
      <c r="NT59" s="172"/>
      <c r="NU59" s="172"/>
      <c r="NV59" s="172"/>
      <c r="NW59" s="172"/>
      <c r="NX59" s="172"/>
      <c r="NY59" s="172"/>
      <c r="NZ59" s="172"/>
      <c r="OA59" s="172"/>
      <c r="OB59" s="172"/>
      <c r="OC59" s="172"/>
      <c r="OD59" s="172"/>
      <c r="OE59" s="172"/>
      <c r="OF59" s="172"/>
      <c r="OG59" s="172"/>
      <c r="OH59" s="172"/>
      <c r="OI59" s="172"/>
      <c r="OJ59" s="172"/>
      <c r="OK59" s="172"/>
      <c r="OL59" s="172"/>
      <c r="OM59" s="172"/>
      <c r="ON59" s="172"/>
      <c r="OO59" s="172"/>
      <c r="OP59" s="172"/>
      <c r="OQ59" s="172"/>
      <c r="OR59" s="172"/>
      <c r="OS59" s="172"/>
      <c r="OT59" s="172"/>
      <c r="OU59" s="172"/>
      <c r="OV59" s="172"/>
      <c r="OW59" s="172"/>
    </row>
    <row r="60" spans="1:413" s="67" customFormat="1" hidden="1" x14ac:dyDescent="0.25">
      <c r="A60" s="271"/>
      <c r="B60" s="68"/>
      <c r="C60" s="167"/>
      <c r="D60" s="197"/>
      <c r="E60" s="81"/>
      <c r="F60" s="197"/>
      <c r="G60" s="197"/>
      <c r="H60" s="81"/>
      <c r="I60" s="198"/>
      <c r="J60" s="199"/>
      <c r="K60" s="199"/>
      <c r="L60" s="198"/>
      <c r="M60" s="198">
        <f t="shared" si="33"/>
        <v>0</v>
      </c>
      <c r="N60" s="198"/>
      <c r="O60" s="198"/>
      <c r="P60" s="198"/>
      <c r="Q60" s="198"/>
      <c r="R60" s="180"/>
      <c r="S60" s="181"/>
      <c r="T60" s="107"/>
      <c r="U60" s="107"/>
      <c r="V60" s="125"/>
      <c r="W60" s="20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203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203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204"/>
      <c r="FN60" s="205"/>
      <c r="FO60" s="66"/>
      <c r="FP60" s="81"/>
      <c r="FQ60" s="81"/>
      <c r="FR60" s="81"/>
      <c r="FS60" s="81"/>
      <c r="FT60" s="81"/>
      <c r="FU60" s="81"/>
      <c r="FV60" s="81"/>
      <c r="FW60" s="81"/>
      <c r="FX60" s="81"/>
      <c r="FY60" s="81"/>
      <c r="FZ60" s="81"/>
      <c r="GA60" s="81"/>
      <c r="GB60" s="81"/>
      <c r="GC60" s="81"/>
      <c r="GD60" s="81"/>
      <c r="GE60" s="81"/>
      <c r="GF60" s="81"/>
      <c r="GG60" s="81"/>
      <c r="GH60" s="81"/>
      <c r="GI60" s="81"/>
      <c r="GJ60" s="81"/>
      <c r="GK60" s="81"/>
      <c r="GL60" s="81"/>
      <c r="GM60" s="81"/>
      <c r="GN60" s="81"/>
      <c r="GO60" s="81"/>
      <c r="GP60" s="81"/>
      <c r="GQ60" s="81"/>
      <c r="GR60" s="81"/>
      <c r="GS60" s="81"/>
      <c r="GT60" s="81"/>
      <c r="GU60" s="81"/>
      <c r="GV60" s="81"/>
      <c r="GW60" s="81"/>
      <c r="GX60" s="81"/>
      <c r="GY60" s="81"/>
      <c r="GZ60" s="81"/>
      <c r="HA60" s="81"/>
      <c r="HB60" s="81"/>
      <c r="HC60" s="81"/>
      <c r="HD60" s="81"/>
      <c r="HE60" s="81"/>
      <c r="HF60" s="81"/>
      <c r="HG60" s="81"/>
      <c r="HH60" s="81"/>
      <c r="HI60" s="81"/>
      <c r="HJ60" s="81"/>
      <c r="HK60" s="81"/>
      <c r="HL60" s="208"/>
      <c r="HM60" s="81"/>
      <c r="HN60" s="81"/>
      <c r="HO60" s="81"/>
      <c r="HP60" s="317"/>
      <c r="HQ60" s="81"/>
      <c r="HR60" s="81"/>
      <c r="HS60" s="81"/>
      <c r="HT60" s="81"/>
      <c r="HU60" s="81"/>
      <c r="HV60" s="81"/>
      <c r="HW60" s="81"/>
      <c r="HX60" s="81"/>
      <c r="HY60" s="81"/>
      <c r="HZ60" s="81"/>
      <c r="IA60" s="81"/>
      <c r="IB60" s="81"/>
      <c r="IC60" s="81"/>
      <c r="ID60" s="85"/>
      <c r="IE60" s="81"/>
      <c r="IF60" s="81"/>
      <c r="IG60" s="81"/>
      <c r="IH60" s="81"/>
      <c r="II60" s="81"/>
      <c r="IJ60" s="81"/>
      <c r="IK60" s="81"/>
      <c r="IL60" s="81"/>
      <c r="IM60" s="81"/>
      <c r="IN60" s="81"/>
      <c r="IO60" s="81"/>
      <c r="IP60" s="81"/>
      <c r="IQ60" s="81"/>
      <c r="IR60" s="81"/>
      <c r="IS60" s="81"/>
      <c r="IT60" s="125"/>
      <c r="IU60" s="85"/>
      <c r="IV60" s="81"/>
      <c r="IW60" s="81"/>
      <c r="IX60" s="81"/>
      <c r="IY60" s="81"/>
      <c r="IZ60" s="81"/>
      <c r="JA60" s="81"/>
      <c r="JB60" s="81"/>
      <c r="JC60" s="125"/>
      <c r="JD60" s="85"/>
      <c r="JE60" s="81"/>
      <c r="JF60" s="81"/>
      <c r="JG60" s="81"/>
      <c r="JH60" s="125"/>
      <c r="JI60" s="172"/>
      <c r="JJ60" s="172"/>
      <c r="JK60" s="172"/>
      <c r="JL60" s="172"/>
      <c r="JM60" s="172"/>
      <c r="JN60" s="172"/>
      <c r="JO60" s="172"/>
      <c r="JP60" s="172"/>
      <c r="JQ60" s="172"/>
      <c r="JR60" s="172"/>
      <c r="JS60" s="172"/>
      <c r="JT60" s="172"/>
      <c r="JU60" s="172"/>
      <c r="JV60" s="172"/>
      <c r="JW60" s="172"/>
      <c r="JX60" s="172"/>
      <c r="JY60" s="172"/>
      <c r="JZ60" s="172"/>
      <c r="KA60" s="172"/>
      <c r="KB60" s="172"/>
      <c r="KC60" s="172"/>
      <c r="KD60" s="172"/>
      <c r="KE60" s="172"/>
      <c r="KF60" s="172"/>
      <c r="KG60" s="172"/>
      <c r="KH60" s="172"/>
      <c r="KI60" s="172"/>
      <c r="KJ60" s="172"/>
      <c r="KK60" s="172"/>
      <c r="KL60" s="172"/>
      <c r="KM60" s="172"/>
      <c r="KN60" s="172"/>
      <c r="KO60" s="172"/>
      <c r="KP60" s="172"/>
      <c r="KQ60" s="172"/>
      <c r="KR60" s="172"/>
      <c r="KS60" s="172"/>
      <c r="KT60" s="172"/>
      <c r="KU60" s="172"/>
      <c r="KV60" s="172"/>
      <c r="KW60" s="172"/>
      <c r="KX60" s="172"/>
      <c r="KY60" s="172"/>
      <c r="KZ60" s="172"/>
      <c r="LA60" s="172"/>
      <c r="LB60" s="172"/>
      <c r="LC60" s="172"/>
      <c r="LD60" s="172"/>
      <c r="LE60" s="172"/>
      <c r="LF60" s="172"/>
      <c r="LG60" s="172"/>
      <c r="LH60" s="172"/>
      <c r="LI60" s="172"/>
      <c r="LJ60" s="172"/>
      <c r="LK60" s="172"/>
      <c r="LL60" s="172"/>
      <c r="LM60" s="172"/>
      <c r="LN60" s="172"/>
      <c r="LO60" s="172"/>
      <c r="LP60" s="172"/>
      <c r="LQ60" s="172"/>
      <c r="LR60" s="172"/>
      <c r="LS60" s="172"/>
      <c r="LT60" s="172"/>
      <c r="LU60" s="172"/>
      <c r="LV60" s="172"/>
      <c r="LW60" s="172"/>
      <c r="LX60" s="172"/>
      <c r="LY60" s="172"/>
      <c r="LZ60" s="172"/>
      <c r="MA60" s="172"/>
      <c r="MB60" s="172"/>
      <c r="MC60" s="172"/>
      <c r="MD60" s="172"/>
      <c r="ME60" s="172"/>
      <c r="MF60" s="172"/>
      <c r="MG60" s="172"/>
      <c r="MH60" s="172"/>
      <c r="MI60" s="172"/>
      <c r="MJ60" s="172"/>
      <c r="MK60" s="172"/>
      <c r="ML60" s="172"/>
      <c r="MM60" s="172"/>
      <c r="MN60" s="172"/>
      <c r="MO60" s="172"/>
      <c r="MP60" s="172"/>
      <c r="MQ60" s="172"/>
      <c r="MR60" s="172"/>
      <c r="MS60" s="172"/>
      <c r="MT60" s="172"/>
      <c r="MU60" s="172"/>
      <c r="MV60" s="172"/>
      <c r="MW60" s="172"/>
      <c r="MX60" s="172"/>
      <c r="MY60" s="172"/>
      <c r="MZ60" s="172"/>
      <c r="NA60" s="172"/>
      <c r="NB60" s="172"/>
      <c r="NC60" s="172"/>
      <c r="ND60" s="172"/>
      <c r="NE60" s="172"/>
      <c r="NF60" s="172"/>
      <c r="NG60" s="172"/>
      <c r="NH60" s="172"/>
      <c r="NI60" s="172"/>
      <c r="NJ60" s="172"/>
      <c r="NK60" s="172"/>
      <c r="NL60" s="172"/>
      <c r="NM60" s="172"/>
      <c r="NN60" s="172"/>
      <c r="NO60" s="172"/>
      <c r="NP60" s="172"/>
      <c r="NQ60" s="172"/>
      <c r="NR60" s="172"/>
      <c r="NS60" s="172"/>
      <c r="NT60" s="172"/>
      <c r="NU60" s="172"/>
      <c r="NV60" s="172"/>
      <c r="NW60" s="172"/>
      <c r="NX60" s="172"/>
      <c r="NY60" s="172"/>
      <c r="NZ60" s="172"/>
      <c r="OA60" s="172"/>
      <c r="OB60" s="172"/>
      <c r="OC60" s="172"/>
      <c r="OD60" s="172"/>
      <c r="OE60" s="172"/>
      <c r="OF60" s="172"/>
      <c r="OG60" s="172"/>
      <c r="OH60" s="172"/>
      <c r="OI60" s="172"/>
      <c r="OJ60" s="172"/>
      <c r="OK60" s="172"/>
      <c r="OL60" s="172"/>
      <c r="OM60" s="172"/>
      <c r="ON60" s="172"/>
      <c r="OO60" s="172"/>
      <c r="OP60" s="172"/>
      <c r="OQ60" s="172"/>
      <c r="OR60" s="172"/>
      <c r="OS60" s="172"/>
      <c r="OT60" s="172"/>
      <c r="OU60" s="172"/>
      <c r="OV60" s="172"/>
      <c r="OW60" s="172"/>
    </row>
    <row r="61" spans="1:413" s="67" customFormat="1" hidden="1" x14ac:dyDescent="0.25">
      <c r="A61" s="271"/>
      <c r="B61" s="68"/>
      <c r="C61" s="167"/>
      <c r="D61" s="197"/>
      <c r="E61" s="81"/>
      <c r="F61" s="197"/>
      <c r="G61" s="197"/>
      <c r="H61" s="81"/>
      <c r="I61" s="198"/>
      <c r="J61" s="199"/>
      <c r="K61" s="199"/>
      <c r="L61" s="198"/>
      <c r="M61" s="198">
        <f t="shared" si="33"/>
        <v>0</v>
      </c>
      <c r="N61" s="198"/>
      <c r="O61" s="198"/>
      <c r="P61" s="198"/>
      <c r="Q61" s="198"/>
      <c r="R61" s="180"/>
      <c r="S61" s="181"/>
      <c r="T61" s="107"/>
      <c r="U61" s="107"/>
      <c r="V61" s="125"/>
      <c r="W61" s="20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203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203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  <c r="EK61" s="81"/>
      <c r="EL61" s="81"/>
      <c r="EM61" s="81"/>
      <c r="EN61" s="81"/>
      <c r="EO61" s="81"/>
      <c r="EP61" s="81"/>
      <c r="EQ61" s="81"/>
      <c r="ER61" s="81"/>
      <c r="ES61" s="81"/>
      <c r="ET61" s="81"/>
      <c r="EU61" s="81"/>
      <c r="EV61" s="81"/>
      <c r="EW61" s="81"/>
      <c r="EX61" s="81"/>
      <c r="EY61" s="81"/>
      <c r="EZ61" s="81"/>
      <c r="FA61" s="81"/>
      <c r="FB61" s="81"/>
      <c r="FC61" s="81"/>
      <c r="FD61" s="81"/>
      <c r="FE61" s="81"/>
      <c r="FF61" s="81"/>
      <c r="FG61" s="81"/>
      <c r="FH61" s="81"/>
      <c r="FI61" s="81"/>
      <c r="FJ61" s="81"/>
      <c r="FK61" s="81"/>
      <c r="FL61" s="81"/>
      <c r="FM61" s="204"/>
      <c r="FN61" s="205"/>
      <c r="FO61" s="66"/>
      <c r="FP61" s="81"/>
      <c r="FQ61" s="81"/>
      <c r="FR61" s="81"/>
      <c r="FS61" s="81"/>
      <c r="FT61" s="81"/>
      <c r="FU61" s="81"/>
      <c r="FV61" s="81"/>
      <c r="FW61" s="81"/>
      <c r="FX61" s="81"/>
      <c r="FY61" s="81"/>
      <c r="FZ61" s="81"/>
      <c r="GA61" s="81"/>
      <c r="GB61" s="81"/>
      <c r="GC61" s="81"/>
      <c r="GD61" s="81"/>
      <c r="GE61" s="81"/>
      <c r="GF61" s="81"/>
      <c r="GG61" s="81"/>
      <c r="GH61" s="81"/>
      <c r="GI61" s="81"/>
      <c r="GJ61" s="81"/>
      <c r="GK61" s="81"/>
      <c r="GL61" s="81"/>
      <c r="GM61" s="81"/>
      <c r="GN61" s="81"/>
      <c r="GO61" s="81"/>
      <c r="GP61" s="81"/>
      <c r="GQ61" s="81"/>
      <c r="GR61" s="81"/>
      <c r="GS61" s="81"/>
      <c r="GT61" s="81"/>
      <c r="GU61" s="81"/>
      <c r="GV61" s="81"/>
      <c r="GW61" s="81"/>
      <c r="GX61" s="81"/>
      <c r="GY61" s="81"/>
      <c r="GZ61" s="81"/>
      <c r="HA61" s="81"/>
      <c r="HB61" s="81"/>
      <c r="HC61" s="81"/>
      <c r="HD61" s="81"/>
      <c r="HE61" s="81"/>
      <c r="HF61" s="81"/>
      <c r="HG61" s="81"/>
      <c r="HH61" s="81"/>
      <c r="HI61" s="81"/>
      <c r="HJ61" s="81"/>
      <c r="HK61" s="81"/>
      <c r="HL61" s="208"/>
      <c r="HM61" s="81"/>
      <c r="HN61" s="81"/>
      <c r="HO61" s="81"/>
      <c r="HP61" s="317"/>
      <c r="HQ61" s="81"/>
      <c r="HR61" s="81"/>
      <c r="HS61" s="81"/>
      <c r="HT61" s="81"/>
      <c r="HU61" s="81"/>
      <c r="HV61" s="81"/>
      <c r="HW61" s="81"/>
      <c r="HX61" s="81"/>
      <c r="HY61" s="81"/>
      <c r="HZ61" s="81"/>
      <c r="IA61" s="81"/>
      <c r="IB61" s="81"/>
      <c r="IC61" s="81"/>
      <c r="ID61" s="85"/>
      <c r="IE61" s="81"/>
      <c r="IF61" s="81"/>
      <c r="IG61" s="81"/>
      <c r="IH61" s="81"/>
      <c r="II61" s="81"/>
      <c r="IJ61" s="81"/>
      <c r="IK61" s="81"/>
      <c r="IL61" s="81"/>
      <c r="IM61" s="81"/>
      <c r="IN61" s="81"/>
      <c r="IO61" s="81"/>
      <c r="IP61" s="81"/>
      <c r="IQ61" s="81"/>
      <c r="IR61" s="81"/>
      <c r="IS61" s="81"/>
      <c r="IT61" s="125"/>
      <c r="IU61" s="85"/>
      <c r="IV61" s="81"/>
      <c r="IW61" s="81"/>
      <c r="IX61" s="81"/>
      <c r="IY61" s="81"/>
      <c r="IZ61" s="81"/>
      <c r="JA61" s="81"/>
      <c r="JB61" s="81"/>
      <c r="JC61" s="125"/>
      <c r="JD61" s="85"/>
      <c r="JE61" s="81"/>
      <c r="JF61" s="81"/>
      <c r="JG61" s="81"/>
      <c r="JH61" s="125"/>
      <c r="JI61" s="172"/>
      <c r="JJ61" s="172"/>
      <c r="JK61" s="172"/>
      <c r="JL61" s="172"/>
      <c r="JM61" s="172"/>
      <c r="JN61" s="172"/>
      <c r="JO61" s="172"/>
      <c r="JP61" s="172"/>
      <c r="JQ61" s="172"/>
      <c r="JR61" s="172"/>
      <c r="JS61" s="172"/>
      <c r="JT61" s="172"/>
      <c r="JU61" s="172"/>
      <c r="JV61" s="172"/>
      <c r="JW61" s="172"/>
      <c r="JX61" s="172"/>
      <c r="JY61" s="172"/>
      <c r="JZ61" s="172"/>
      <c r="KA61" s="172"/>
      <c r="KB61" s="172"/>
      <c r="KC61" s="172"/>
      <c r="KD61" s="172"/>
      <c r="KE61" s="172"/>
      <c r="KF61" s="172"/>
      <c r="KG61" s="172"/>
      <c r="KH61" s="172"/>
      <c r="KI61" s="172"/>
      <c r="KJ61" s="172"/>
      <c r="KK61" s="172"/>
      <c r="KL61" s="172"/>
      <c r="KM61" s="172"/>
      <c r="KN61" s="172"/>
      <c r="KO61" s="172"/>
      <c r="KP61" s="172"/>
      <c r="KQ61" s="172"/>
      <c r="KR61" s="172"/>
      <c r="KS61" s="172"/>
      <c r="KT61" s="172"/>
      <c r="KU61" s="172"/>
      <c r="KV61" s="172"/>
      <c r="KW61" s="172"/>
      <c r="KX61" s="172"/>
      <c r="KY61" s="172"/>
      <c r="KZ61" s="172"/>
      <c r="LA61" s="172"/>
      <c r="LB61" s="172"/>
      <c r="LC61" s="172"/>
      <c r="LD61" s="172"/>
      <c r="LE61" s="172"/>
      <c r="LF61" s="172"/>
      <c r="LG61" s="172"/>
      <c r="LH61" s="172"/>
      <c r="LI61" s="172"/>
      <c r="LJ61" s="172"/>
      <c r="LK61" s="172"/>
      <c r="LL61" s="172"/>
      <c r="LM61" s="172"/>
      <c r="LN61" s="172"/>
      <c r="LO61" s="172"/>
      <c r="LP61" s="172"/>
      <c r="LQ61" s="172"/>
      <c r="LR61" s="172"/>
      <c r="LS61" s="172"/>
      <c r="LT61" s="172"/>
      <c r="LU61" s="172"/>
      <c r="LV61" s="172"/>
      <c r="LW61" s="172"/>
      <c r="LX61" s="172"/>
      <c r="LY61" s="172"/>
      <c r="LZ61" s="172"/>
      <c r="MA61" s="172"/>
      <c r="MB61" s="172"/>
      <c r="MC61" s="172"/>
      <c r="MD61" s="172"/>
      <c r="ME61" s="172"/>
      <c r="MF61" s="172"/>
      <c r="MG61" s="172"/>
      <c r="MH61" s="172"/>
      <c r="MI61" s="172"/>
      <c r="MJ61" s="172"/>
      <c r="MK61" s="172"/>
      <c r="ML61" s="172"/>
      <c r="MM61" s="172"/>
      <c r="MN61" s="172"/>
      <c r="MO61" s="172"/>
      <c r="MP61" s="172"/>
      <c r="MQ61" s="172"/>
      <c r="MR61" s="172"/>
      <c r="MS61" s="172"/>
      <c r="MT61" s="172"/>
      <c r="MU61" s="172"/>
      <c r="MV61" s="172"/>
      <c r="MW61" s="172"/>
      <c r="MX61" s="172"/>
      <c r="MY61" s="172"/>
      <c r="MZ61" s="172"/>
      <c r="NA61" s="172"/>
      <c r="NB61" s="172"/>
      <c r="NC61" s="172"/>
      <c r="ND61" s="172"/>
      <c r="NE61" s="172"/>
      <c r="NF61" s="172"/>
      <c r="NG61" s="172"/>
      <c r="NH61" s="172"/>
      <c r="NI61" s="172"/>
      <c r="NJ61" s="172"/>
      <c r="NK61" s="172"/>
      <c r="NL61" s="172"/>
      <c r="NM61" s="172"/>
      <c r="NN61" s="172"/>
      <c r="NO61" s="172"/>
      <c r="NP61" s="172"/>
      <c r="NQ61" s="172"/>
      <c r="NR61" s="172"/>
      <c r="NS61" s="172"/>
      <c r="NT61" s="172"/>
      <c r="NU61" s="172"/>
      <c r="NV61" s="172"/>
      <c r="NW61" s="172"/>
      <c r="NX61" s="172"/>
      <c r="NY61" s="172"/>
      <c r="NZ61" s="172"/>
      <c r="OA61" s="172"/>
      <c r="OB61" s="172"/>
      <c r="OC61" s="172"/>
      <c r="OD61" s="172"/>
      <c r="OE61" s="172"/>
      <c r="OF61" s="172"/>
      <c r="OG61" s="172"/>
      <c r="OH61" s="172"/>
      <c r="OI61" s="172"/>
      <c r="OJ61" s="172"/>
      <c r="OK61" s="172"/>
      <c r="OL61" s="172"/>
      <c r="OM61" s="172"/>
      <c r="ON61" s="172"/>
      <c r="OO61" s="172"/>
      <c r="OP61" s="172"/>
      <c r="OQ61" s="172"/>
      <c r="OR61" s="172"/>
      <c r="OS61" s="172"/>
      <c r="OT61" s="172"/>
      <c r="OU61" s="172"/>
      <c r="OV61" s="172"/>
      <c r="OW61" s="172"/>
    </row>
    <row r="62" spans="1:413" s="67" customFormat="1" hidden="1" x14ac:dyDescent="0.25">
      <c r="A62" s="271"/>
      <c r="B62" s="68"/>
      <c r="C62" s="167"/>
      <c r="D62" s="197"/>
      <c r="E62" s="81"/>
      <c r="F62" s="197"/>
      <c r="G62" s="197"/>
      <c r="H62" s="81"/>
      <c r="I62" s="198"/>
      <c r="J62" s="199"/>
      <c r="K62" s="199"/>
      <c r="L62" s="198"/>
      <c r="M62" s="198">
        <f t="shared" si="33"/>
        <v>0</v>
      </c>
      <c r="N62" s="198"/>
      <c r="O62" s="198"/>
      <c r="P62" s="198"/>
      <c r="Q62" s="198"/>
      <c r="R62" s="180"/>
      <c r="S62" s="181"/>
      <c r="T62" s="107"/>
      <c r="U62" s="107"/>
      <c r="V62" s="125"/>
      <c r="W62" s="20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203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203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  <c r="EK62" s="81"/>
      <c r="EL62" s="81"/>
      <c r="EM62" s="81"/>
      <c r="EN62" s="81"/>
      <c r="EO62" s="81"/>
      <c r="EP62" s="81"/>
      <c r="EQ62" s="81"/>
      <c r="ER62" s="81"/>
      <c r="ES62" s="81"/>
      <c r="ET62" s="81"/>
      <c r="EU62" s="81"/>
      <c r="EV62" s="81"/>
      <c r="EW62" s="81"/>
      <c r="EX62" s="81"/>
      <c r="EY62" s="81"/>
      <c r="EZ62" s="81"/>
      <c r="FA62" s="81"/>
      <c r="FB62" s="81"/>
      <c r="FC62" s="81"/>
      <c r="FD62" s="81"/>
      <c r="FE62" s="81"/>
      <c r="FF62" s="81"/>
      <c r="FG62" s="81"/>
      <c r="FH62" s="81"/>
      <c r="FI62" s="81"/>
      <c r="FJ62" s="81"/>
      <c r="FK62" s="81"/>
      <c r="FL62" s="81"/>
      <c r="FM62" s="204"/>
      <c r="FN62" s="205"/>
      <c r="FO62" s="66"/>
      <c r="FP62" s="81"/>
      <c r="FQ62" s="81"/>
      <c r="FR62" s="81"/>
      <c r="FS62" s="81"/>
      <c r="FT62" s="81"/>
      <c r="FU62" s="81"/>
      <c r="FV62" s="81"/>
      <c r="FW62" s="81"/>
      <c r="FX62" s="81"/>
      <c r="FY62" s="81"/>
      <c r="FZ62" s="81"/>
      <c r="GA62" s="81"/>
      <c r="GB62" s="81"/>
      <c r="GC62" s="81"/>
      <c r="GD62" s="81"/>
      <c r="GE62" s="81"/>
      <c r="GF62" s="81"/>
      <c r="GG62" s="81"/>
      <c r="GH62" s="81"/>
      <c r="GI62" s="81"/>
      <c r="GJ62" s="81"/>
      <c r="GK62" s="81"/>
      <c r="GL62" s="81"/>
      <c r="GM62" s="81"/>
      <c r="GN62" s="81"/>
      <c r="GO62" s="81"/>
      <c r="GP62" s="81"/>
      <c r="GQ62" s="81"/>
      <c r="GR62" s="81"/>
      <c r="GS62" s="81"/>
      <c r="GT62" s="81"/>
      <c r="GU62" s="81"/>
      <c r="GV62" s="81"/>
      <c r="GW62" s="81"/>
      <c r="GX62" s="81"/>
      <c r="GY62" s="81"/>
      <c r="GZ62" s="81"/>
      <c r="HA62" s="81"/>
      <c r="HB62" s="81"/>
      <c r="HC62" s="81"/>
      <c r="HD62" s="81"/>
      <c r="HE62" s="81"/>
      <c r="HF62" s="81"/>
      <c r="HG62" s="81"/>
      <c r="HH62" s="81"/>
      <c r="HI62" s="81"/>
      <c r="HJ62" s="81"/>
      <c r="HK62" s="81"/>
      <c r="HL62" s="208"/>
      <c r="HM62" s="81"/>
      <c r="HN62" s="81"/>
      <c r="HO62" s="81"/>
      <c r="HP62" s="317"/>
      <c r="HQ62" s="81"/>
      <c r="HR62" s="81"/>
      <c r="HS62" s="81"/>
      <c r="HT62" s="81"/>
      <c r="HU62" s="81"/>
      <c r="HV62" s="81"/>
      <c r="HW62" s="81"/>
      <c r="HX62" s="81"/>
      <c r="HY62" s="81"/>
      <c r="HZ62" s="81"/>
      <c r="IA62" s="81"/>
      <c r="IB62" s="81"/>
      <c r="IC62" s="81"/>
      <c r="ID62" s="85"/>
      <c r="IE62" s="81"/>
      <c r="IF62" s="81"/>
      <c r="IG62" s="81"/>
      <c r="IH62" s="81"/>
      <c r="II62" s="81"/>
      <c r="IJ62" s="81"/>
      <c r="IK62" s="81"/>
      <c r="IL62" s="81"/>
      <c r="IM62" s="81"/>
      <c r="IN62" s="81"/>
      <c r="IO62" s="81"/>
      <c r="IP62" s="81"/>
      <c r="IQ62" s="81"/>
      <c r="IR62" s="81"/>
      <c r="IS62" s="81"/>
      <c r="IT62" s="125"/>
      <c r="IU62" s="85"/>
      <c r="IV62" s="81"/>
      <c r="IW62" s="81"/>
      <c r="IX62" s="81"/>
      <c r="IY62" s="81"/>
      <c r="IZ62" s="81"/>
      <c r="JA62" s="81"/>
      <c r="JB62" s="81"/>
      <c r="JC62" s="125"/>
      <c r="JD62" s="85"/>
      <c r="JE62" s="81"/>
      <c r="JF62" s="81"/>
      <c r="JG62" s="81"/>
      <c r="JH62" s="125"/>
      <c r="JI62" s="172"/>
      <c r="JJ62" s="172"/>
      <c r="JK62" s="172"/>
      <c r="JL62" s="172"/>
      <c r="JM62" s="172"/>
      <c r="JN62" s="172"/>
      <c r="JO62" s="172"/>
      <c r="JP62" s="172"/>
      <c r="JQ62" s="172"/>
      <c r="JR62" s="172"/>
      <c r="JS62" s="172"/>
      <c r="JT62" s="172"/>
      <c r="JU62" s="172"/>
      <c r="JV62" s="172"/>
      <c r="JW62" s="172"/>
      <c r="JX62" s="172"/>
      <c r="JY62" s="172"/>
      <c r="JZ62" s="172"/>
      <c r="KA62" s="172"/>
      <c r="KB62" s="172"/>
      <c r="KC62" s="172"/>
      <c r="KD62" s="172"/>
      <c r="KE62" s="172"/>
      <c r="KF62" s="172"/>
      <c r="KG62" s="172"/>
      <c r="KH62" s="172"/>
      <c r="KI62" s="172"/>
      <c r="KJ62" s="172"/>
      <c r="KK62" s="172"/>
      <c r="KL62" s="172"/>
      <c r="KM62" s="172"/>
      <c r="KN62" s="172"/>
      <c r="KO62" s="172"/>
      <c r="KP62" s="172"/>
      <c r="KQ62" s="172"/>
      <c r="KR62" s="172"/>
      <c r="KS62" s="172"/>
      <c r="KT62" s="172"/>
      <c r="KU62" s="172"/>
      <c r="KV62" s="172"/>
      <c r="KW62" s="172"/>
      <c r="KX62" s="172"/>
      <c r="KY62" s="172"/>
      <c r="KZ62" s="172"/>
      <c r="LA62" s="172"/>
      <c r="LB62" s="172"/>
      <c r="LC62" s="172"/>
      <c r="LD62" s="172"/>
      <c r="LE62" s="172"/>
      <c r="LF62" s="172"/>
      <c r="LG62" s="172"/>
      <c r="LH62" s="172"/>
      <c r="LI62" s="172"/>
      <c r="LJ62" s="172"/>
      <c r="LK62" s="172"/>
      <c r="LL62" s="172"/>
      <c r="LM62" s="172"/>
      <c r="LN62" s="172"/>
      <c r="LO62" s="172"/>
      <c r="LP62" s="172"/>
      <c r="LQ62" s="172"/>
      <c r="LR62" s="172"/>
      <c r="LS62" s="172"/>
      <c r="LT62" s="172"/>
      <c r="LU62" s="172"/>
      <c r="LV62" s="172"/>
      <c r="LW62" s="172"/>
      <c r="LX62" s="172"/>
      <c r="LY62" s="172"/>
      <c r="LZ62" s="172"/>
      <c r="MA62" s="172"/>
      <c r="MB62" s="172"/>
      <c r="MC62" s="172"/>
      <c r="MD62" s="172"/>
      <c r="ME62" s="172"/>
      <c r="MF62" s="172"/>
      <c r="MG62" s="172"/>
      <c r="MH62" s="172"/>
      <c r="MI62" s="172"/>
      <c r="MJ62" s="172"/>
      <c r="MK62" s="172"/>
      <c r="ML62" s="172"/>
      <c r="MM62" s="172"/>
      <c r="MN62" s="172"/>
      <c r="MO62" s="172"/>
      <c r="MP62" s="172"/>
      <c r="MQ62" s="172"/>
      <c r="MR62" s="172"/>
      <c r="MS62" s="172"/>
      <c r="MT62" s="172"/>
      <c r="MU62" s="172"/>
      <c r="MV62" s="172"/>
      <c r="MW62" s="172"/>
      <c r="MX62" s="172"/>
      <c r="MY62" s="172"/>
      <c r="MZ62" s="172"/>
      <c r="NA62" s="172"/>
      <c r="NB62" s="172"/>
      <c r="NC62" s="172"/>
      <c r="ND62" s="172"/>
      <c r="NE62" s="172"/>
      <c r="NF62" s="172"/>
      <c r="NG62" s="172"/>
      <c r="NH62" s="172"/>
      <c r="NI62" s="172"/>
      <c r="NJ62" s="172"/>
      <c r="NK62" s="172"/>
      <c r="NL62" s="172"/>
      <c r="NM62" s="172"/>
      <c r="NN62" s="172"/>
      <c r="NO62" s="172"/>
      <c r="NP62" s="172"/>
      <c r="NQ62" s="172"/>
      <c r="NR62" s="172"/>
      <c r="NS62" s="172"/>
      <c r="NT62" s="172"/>
      <c r="NU62" s="172"/>
      <c r="NV62" s="172"/>
      <c r="NW62" s="172"/>
      <c r="NX62" s="172"/>
      <c r="NY62" s="172"/>
      <c r="NZ62" s="172"/>
      <c r="OA62" s="172"/>
      <c r="OB62" s="172"/>
      <c r="OC62" s="172"/>
      <c r="OD62" s="172"/>
      <c r="OE62" s="172"/>
      <c r="OF62" s="172"/>
      <c r="OG62" s="172"/>
      <c r="OH62" s="172"/>
      <c r="OI62" s="172"/>
      <c r="OJ62" s="172"/>
      <c r="OK62" s="172"/>
      <c r="OL62" s="172"/>
      <c r="OM62" s="172"/>
      <c r="ON62" s="172"/>
      <c r="OO62" s="172"/>
      <c r="OP62" s="172"/>
      <c r="OQ62" s="172"/>
      <c r="OR62" s="172"/>
      <c r="OS62" s="172"/>
      <c r="OT62" s="172"/>
      <c r="OU62" s="172"/>
      <c r="OV62" s="172"/>
      <c r="OW62" s="172"/>
    </row>
    <row r="63" spans="1:413" s="67" customFormat="1" hidden="1" x14ac:dyDescent="0.25">
      <c r="A63" s="271"/>
      <c r="B63" s="68"/>
      <c r="C63" s="167"/>
      <c r="D63" s="197"/>
      <c r="E63" s="81"/>
      <c r="F63" s="197"/>
      <c r="G63" s="197"/>
      <c r="H63" s="81"/>
      <c r="I63" s="198"/>
      <c r="J63" s="199"/>
      <c r="K63" s="199"/>
      <c r="L63" s="198"/>
      <c r="M63" s="198">
        <f t="shared" si="33"/>
        <v>0</v>
      </c>
      <c r="N63" s="198"/>
      <c r="O63" s="198"/>
      <c r="P63" s="198"/>
      <c r="Q63" s="198"/>
      <c r="R63" s="180"/>
      <c r="S63" s="181"/>
      <c r="T63" s="107"/>
      <c r="U63" s="107"/>
      <c r="V63" s="125"/>
      <c r="W63" s="20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203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203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  <c r="EK63" s="81"/>
      <c r="EL63" s="81"/>
      <c r="EM63" s="81"/>
      <c r="EN63" s="81"/>
      <c r="EO63" s="81"/>
      <c r="EP63" s="81"/>
      <c r="EQ63" s="81"/>
      <c r="ER63" s="81"/>
      <c r="ES63" s="81"/>
      <c r="ET63" s="81"/>
      <c r="EU63" s="81"/>
      <c r="EV63" s="81"/>
      <c r="EW63" s="81"/>
      <c r="EX63" s="81"/>
      <c r="EY63" s="81"/>
      <c r="EZ63" s="81"/>
      <c r="FA63" s="81"/>
      <c r="FB63" s="81"/>
      <c r="FC63" s="81"/>
      <c r="FD63" s="81"/>
      <c r="FE63" s="81"/>
      <c r="FF63" s="81"/>
      <c r="FG63" s="81"/>
      <c r="FH63" s="81"/>
      <c r="FI63" s="81"/>
      <c r="FJ63" s="81"/>
      <c r="FK63" s="81"/>
      <c r="FL63" s="81"/>
      <c r="FM63" s="204"/>
      <c r="FN63" s="205"/>
      <c r="FO63" s="66"/>
      <c r="FP63" s="81"/>
      <c r="FQ63" s="81"/>
      <c r="FR63" s="81"/>
      <c r="FS63" s="81"/>
      <c r="FT63" s="81"/>
      <c r="FU63" s="81"/>
      <c r="FV63" s="81"/>
      <c r="FW63" s="81"/>
      <c r="FX63" s="81"/>
      <c r="FY63" s="81"/>
      <c r="FZ63" s="81"/>
      <c r="GA63" s="81"/>
      <c r="GB63" s="81"/>
      <c r="GC63" s="81"/>
      <c r="GD63" s="81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208"/>
      <c r="HM63" s="81"/>
      <c r="HN63" s="81"/>
      <c r="HO63" s="81"/>
      <c r="HP63" s="317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5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125"/>
      <c r="IU63" s="85"/>
      <c r="IV63" s="81"/>
      <c r="IW63" s="81"/>
      <c r="IX63" s="81"/>
      <c r="IY63" s="81"/>
      <c r="IZ63" s="81"/>
      <c r="JA63" s="81"/>
      <c r="JB63" s="81"/>
      <c r="JC63" s="125"/>
      <c r="JD63" s="85"/>
      <c r="JE63" s="81"/>
      <c r="JF63" s="81"/>
      <c r="JG63" s="81"/>
      <c r="JH63" s="125"/>
      <c r="JI63" s="172"/>
      <c r="JJ63" s="172"/>
      <c r="JK63" s="172"/>
      <c r="JL63" s="172"/>
      <c r="JM63" s="172"/>
      <c r="JN63" s="172"/>
      <c r="JO63" s="172"/>
      <c r="JP63" s="172"/>
      <c r="JQ63" s="172"/>
      <c r="JR63" s="172"/>
      <c r="JS63" s="172"/>
      <c r="JT63" s="172"/>
      <c r="JU63" s="172"/>
      <c r="JV63" s="172"/>
      <c r="JW63" s="172"/>
      <c r="JX63" s="172"/>
      <c r="JY63" s="172"/>
      <c r="JZ63" s="172"/>
      <c r="KA63" s="172"/>
      <c r="KB63" s="172"/>
      <c r="KC63" s="172"/>
      <c r="KD63" s="172"/>
      <c r="KE63" s="172"/>
      <c r="KF63" s="172"/>
      <c r="KG63" s="172"/>
      <c r="KH63" s="172"/>
      <c r="KI63" s="172"/>
      <c r="KJ63" s="172"/>
      <c r="KK63" s="172"/>
      <c r="KL63" s="172"/>
      <c r="KM63" s="172"/>
      <c r="KN63" s="172"/>
      <c r="KO63" s="172"/>
      <c r="KP63" s="172"/>
      <c r="KQ63" s="172"/>
      <c r="KR63" s="172"/>
      <c r="KS63" s="172"/>
      <c r="KT63" s="172"/>
      <c r="KU63" s="172"/>
      <c r="KV63" s="172"/>
      <c r="KW63" s="172"/>
      <c r="KX63" s="172"/>
      <c r="KY63" s="172"/>
      <c r="KZ63" s="172"/>
      <c r="LA63" s="172"/>
      <c r="LB63" s="172"/>
      <c r="LC63" s="172"/>
      <c r="LD63" s="172"/>
      <c r="LE63" s="172"/>
      <c r="LF63" s="172"/>
      <c r="LG63" s="172"/>
      <c r="LH63" s="172"/>
      <c r="LI63" s="172"/>
      <c r="LJ63" s="172"/>
      <c r="LK63" s="172"/>
      <c r="LL63" s="172"/>
      <c r="LM63" s="172"/>
      <c r="LN63" s="172"/>
      <c r="LO63" s="172"/>
      <c r="LP63" s="172"/>
      <c r="LQ63" s="172"/>
      <c r="LR63" s="172"/>
      <c r="LS63" s="172"/>
      <c r="LT63" s="172"/>
      <c r="LU63" s="172"/>
      <c r="LV63" s="172"/>
      <c r="LW63" s="172"/>
      <c r="LX63" s="172"/>
      <c r="LY63" s="172"/>
      <c r="LZ63" s="172"/>
      <c r="MA63" s="172"/>
      <c r="MB63" s="172"/>
      <c r="MC63" s="172"/>
      <c r="MD63" s="172"/>
      <c r="ME63" s="172"/>
      <c r="MF63" s="172"/>
      <c r="MG63" s="172"/>
      <c r="MH63" s="172"/>
      <c r="MI63" s="172"/>
      <c r="MJ63" s="172"/>
      <c r="MK63" s="172"/>
      <c r="ML63" s="172"/>
      <c r="MM63" s="172"/>
      <c r="MN63" s="172"/>
      <c r="MO63" s="172"/>
      <c r="MP63" s="172"/>
      <c r="MQ63" s="172"/>
      <c r="MR63" s="172"/>
      <c r="MS63" s="172"/>
      <c r="MT63" s="172"/>
      <c r="MU63" s="172"/>
      <c r="MV63" s="172"/>
      <c r="MW63" s="172"/>
      <c r="MX63" s="172"/>
      <c r="MY63" s="172"/>
      <c r="MZ63" s="172"/>
      <c r="NA63" s="172"/>
      <c r="NB63" s="172"/>
      <c r="NC63" s="172"/>
      <c r="ND63" s="172"/>
      <c r="NE63" s="172"/>
      <c r="NF63" s="172"/>
      <c r="NG63" s="172"/>
      <c r="NH63" s="172"/>
      <c r="NI63" s="172"/>
      <c r="NJ63" s="172"/>
      <c r="NK63" s="172"/>
      <c r="NL63" s="172"/>
      <c r="NM63" s="172"/>
      <c r="NN63" s="172"/>
      <c r="NO63" s="172"/>
      <c r="NP63" s="172"/>
      <c r="NQ63" s="172"/>
      <c r="NR63" s="172"/>
      <c r="NS63" s="172"/>
      <c r="NT63" s="172"/>
      <c r="NU63" s="172"/>
      <c r="NV63" s="172"/>
      <c r="NW63" s="172"/>
      <c r="NX63" s="172"/>
      <c r="NY63" s="172"/>
      <c r="NZ63" s="172"/>
      <c r="OA63" s="172"/>
      <c r="OB63" s="172"/>
      <c r="OC63" s="172"/>
      <c r="OD63" s="172"/>
      <c r="OE63" s="172"/>
      <c r="OF63" s="172"/>
      <c r="OG63" s="172"/>
      <c r="OH63" s="172"/>
      <c r="OI63" s="172"/>
      <c r="OJ63" s="172"/>
      <c r="OK63" s="172"/>
      <c r="OL63" s="172"/>
      <c r="OM63" s="172"/>
      <c r="ON63" s="172"/>
      <c r="OO63" s="172"/>
      <c r="OP63" s="172"/>
      <c r="OQ63" s="172"/>
      <c r="OR63" s="172"/>
      <c r="OS63" s="172"/>
      <c r="OT63" s="172"/>
      <c r="OU63" s="172"/>
      <c r="OV63" s="172"/>
      <c r="OW63" s="172"/>
    </row>
    <row r="64" spans="1:413" s="67" customFormat="1" hidden="1" x14ac:dyDescent="0.25">
      <c r="A64" s="271"/>
      <c r="B64" s="68"/>
      <c r="C64" s="167"/>
      <c r="D64" s="197"/>
      <c r="E64" s="81"/>
      <c r="F64" s="197"/>
      <c r="G64" s="197"/>
      <c r="H64" s="81"/>
      <c r="I64" s="198"/>
      <c r="J64" s="199"/>
      <c r="K64" s="199"/>
      <c r="L64" s="198"/>
      <c r="M64" s="198">
        <f t="shared" si="33"/>
        <v>0</v>
      </c>
      <c r="N64" s="198"/>
      <c r="O64" s="198"/>
      <c r="P64" s="198"/>
      <c r="Q64" s="198"/>
      <c r="R64" s="180"/>
      <c r="S64" s="181"/>
      <c r="T64" s="107"/>
      <c r="U64" s="107"/>
      <c r="V64" s="125"/>
      <c r="W64" s="20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203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203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204"/>
      <c r="FN64" s="205"/>
      <c r="FO64" s="66"/>
      <c r="FP64" s="81"/>
      <c r="FQ64" s="81"/>
      <c r="FR64" s="81"/>
      <c r="FS64" s="81"/>
      <c r="FT64" s="81"/>
      <c r="FU64" s="81"/>
      <c r="FV64" s="81"/>
      <c r="FW64" s="81"/>
      <c r="FX64" s="81"/>
      <c r="FY64" s="81"/>
      <c r="FZ64" s="81"/>
      <c r="GA64" s="81"/>
      <c r="GB64" s="81"/>
      <c r="GC64" s="81"/>
      <c r="GD64" s="81"/>
      <c r="GE64" s="81"/>
      <c r="GF64" s="81"/>
      <c r="GG64" s="81"/>
      <c r="GH64" s="81"/>
      <c r="GI64" s="81"/>
      <c r="GJ64" s="81"/>
      <c r="GK64" s="81"/>
      <c r="GL64" s="81"/>
      <c r="GM64" s="81"/>
      <c r="GN64" s="81"/>
      <c r="GO64" s="81"/>
      <c r="GP64" s="81"/>
      <c r="GQ64" s="81"/>
      <c r="GR64" s="81"/>
      <c r="GS64" s="81"/>
      <c r="GT64" s="81"/>
      <c r="GU64" s="81"/>
      <c r="GV64" s="81"/>
      <c r="GW64" s="81"/>
      <c r="GX64" s="81"/>
      <c r="GY64" s="81"/>
      <c r="GZ64" s="81"/>
      <c r="HA64" s="81"/>
      <c r="HB64" s="81"/>
      <c r="HC64" s="81"/>
      <c r="HD64" s="81"/>
      <c r="HE64" s="81"/>
      <c r="HF64" s="81"/>
      <c r="HG64" s="81"/>
      <c r="HH64" s="81"/>
      <c r="HI64" s="81"/>
      <c r="HJ64" s="81"/>
      <c r="HK64" s="81"/>
      <c r="HL64" s="208"/>
      <c r="HM64" s="81"/>
      <c r="HN64" s="81"/>
      <c r="HO64" s="81"/>
      <c r="HP64" s="317"/>
      <c r="HQ64" s="81"/>
      <c r="HR64" s="81"/>
      <c r="HS64" s="81"/>
      <c r="HT64" s="81"/>
      <c r="HU64" s="81"/>
      <c r="HV64" s="81"/>
      <c r="HW64" s="81"/>
      <c r="HX64" s="81"/>
      <c r="HY64" s="81"/>
      <c r="HZ64" s="81"/>
      <c r="IA64" s="81"/>
      <c r="IB64" s="81"/>
      <c r="IC64" s="81"/>
      <c r="ID64" s="85"/>
      <c r="IE64" s="81"/>
      <c r="IF64" s="81"/>
      <c r="IG64" s="81"/>
      <c r="IH64" s="81"/>
      <c r="II64" s="81"/>
      <c r="IJ64" s="81"/>
      <c r="IK64" s="81"/>
      <c r="IL64" s="81"/>
      <c r="IM64" s="81"/>
      <c r="IN64" s="81"/>
      <c r="IO64" s="81"/>
      <c r="IP64" s="81"/>
      <c r="IQ64" s="81"/>
      <c r="IR64" s="81"/>
      <c r="IS64" s="81"/>
      <c r="IT64" s="125"/>
      <c r="IU64" s="85"/>
      <c r="IV64" s="81"/>
      <c r="IW64" s="81"/>
      <c r="IX64" s="81"/>
      <c r="IY64" s="81"/>
      <c r="IZ64" s="81"/>
      <c r="JA64" s="81"/>
      <c r="JB64" s="81"/>
      <c r="JC64" s="125"/>
      <c r="JD64" s="85"/>
      <c r="JE64" s="81"/>
      <c r="JF64" s="81"/>
      <c r="JG64" s="81"/>
      <c r="JH64" s="125"/>
      <c r="JI64" s="172"/>
      <c r="JJ64" s="172"/>
      <c r="JK64" s="172"/>
      <c r="JL64" s="172"/>
      <c r="JM64" s="172"/>
      <c r="JN64" s="172"/>
      <c r="JO64" s="172"/>
      <c r="JP64" s="172"/>
      <c r="JQ64" s="172"/>
      <c r="JR64" s="172"/>
      <c r="JS64" s="172"/>
      <c r="JT64" s="172"/>
      <c r="JU64" s="172"/>
      <c r="JV64" s="172"/>
      <c r="JW64" s="172"/>
      <c r="JX64" s="172"/>
      <c r="JY64" s="172"/>
      <c r="JZ64" s="172"/>
      <c r="KA64" s="172"/>
      <c r="KB64" s="172"/>
      <c r="KC64" s="172"/>
      <c r="KD64" s="172"/>
      <c r="KE64" s="172"/>
      <c r="KF64" s="172"/>
      <c r="KG64" s="172"/>
      <c r="KH64" s="172"/>
      <c r="KI64" s="172"/>
      <c r="KJ64" s="172"/>
      <c r="KK64" s="172"/>
      <c r="KL64" s="172"/>
      <c r="KM64" s="172"/>
      <c r="KN64" s="172"/>
      <c r="KO64" s="172"/>
      <c r="KP64" s="172"/>
      <c r="KQ64" s="172"/>
      <c r="KR64" s="172"/>
      <c r="KS64" s="172"/>
      <c r="KT64" s="172"/>
      <c r="KU64" s="172"/>
      <c r="KV64" s="172"/>
      <c r="KW64" s="172"/>
      <c r="KX64" s="172"/>
      <c r="KY64" s="172"/>
      <c r="KZ64" s="172"/>
      <c r="LA64" s="172"/>
      <c r="LB64" s="172"/>
      <c r="LC64" s="172"/>
      <c r="LD64" s="172"/>
      <c r="LE64" s="172"/>
      <c r="LF64" s="172"/>
      <c r="LG64" s="172"/>
      <c r="LH64" s="172"/>
      <c r="LI64" s="172"/>
      <c r="LJ64" s="172"/>
      <c r="LK64" s="172"/>
      <c r="LL64" s="172"/>
      <c r="LM64" s="172"/>
      <c r="LN64" s="172"/>
      <c r="LO64" s="172"/>
      <c r="LP64" s="172"/>
      <c r="LQ64" s="172"/>
      <c r="LR64" s="172"/>
      <c r="LS64" s="172"/>
      <c r="LT64" s="172"/>
      <c r="LU64" s="172"/>
      <c r="LV64" s="172"/>
      <c r="LW64" s="172"/>
      <c r="LX64" s="172"/>
      <c r="LY64" s="172"/>
      <c r="LZ64" s="172"/>
      <c r="MA64" s="172"/>
      <c r="MB64" s="172"/>
      <c r="MC64" s="172"/>
      <c r="MD64" s="172"/>
      <c r="ME64" s="172"/>
      <c r="MF64" s="172"/>
      <c r="MG64" s="172"/>
      <c r="MH64" s="172"/>
      <c r="MI64" s="172"/>
      <c r="MJ64" s="172"/>
      <c r="MK64" s="172"/>
      <c r="ML64" s="172"/>
      <c r="MM64" s="172"/>
      <c r="MN64" s="172"/>
      <c r="MO64" s="172"/>
      <c r="MP64" s="172"/>
      <c r="MQ64" s="172"/>
      <c r="MR64" s="172"/>
      <c r="MS64" s="172"/>
      <c r="MT64" s="172"/>
      <c r="MU64" s="172"/>
      <c r="MV64" s="172"/>
      <c r="MW64" s="172"/>
      <c r="MX64" s="172"/>
      <c r="MY64" s="172"/>
      <c r="MZ64" s="172"/>
      <c r="NA64" s="172"/>
      <c r="NB64" s="172"/>
      <c r="NC64" s="172"/>
      <c r="ND64" s="172"/>
      <c r="NE64" s="172"/>
      <c r="NF64" s="172"/>
      <c r="NG64" s="172"/>
      <c r="NH64" s="172"/>
      <c r="NI64" s="172"/>
      <c r="NJ64" s="172"/>
      <c r="NK64" s="172"/>
      <c r="NL64" s="172"/>
      <c r="NM64" s="172"/>
      <c r="NN64" s="172"/>
      <c r="NO64" s="172"/>
      <c r="NP64" s="172"/>
      <c r="NQ64" s="172"/>
      <c r="NR64" s="172"/>
      <c r="NS64" s="172"/>
      <c r="NT64" s="172"/>
      <c r="NU64" s="172"/>
      <c r="NV64" s="172"/>
      <c r="NW64" s="172"/>
      <c r="NX64" s="172"/>
      <c r="NY64" s="172"/>
      <c r="NZ64" s="172"/>
      <c r="OA64" s="172"/>
      <c r="OB64" s="172"/>
      <c r="OC64" s="172"/>
      <c r="OD64" s="172"/>
      <c r="OE64" s="172"/>
      <c r="OF64" s="172"/>
      <c r="OG64" s="172"/>
      <c r="OH64" s="172"/>
      <c r="OI64" s="172"/>
      <c r="OJ64" s="172"/>
      <c r="OK64" s="172"/>
      <c r="OL64" s="172"/>
      <c r="OM64" s="172"/>
      <c r="ON64" s="172"/>
      <c r="OO64" s="172"/>
      <c r="OP64" s="172"/>
      <c r="OQ64" s="172"/>
      <c r="OR64" s="172"/>
      <c r="OS64" s="172"/>
      <c r="OT64" s="172"/>
      <c r="OU64" s="172"/>
      <c r="OV64" s="172"/>
      <c r="OW64" s="172"/>
    </row>
    <row r="65" spans="1:413" s="67" customFormat="1" hidden="1" x14ac:dyDescent="0.25">
      <c r="A65" s="271"/>
      <c r="B65" s="68"/>
      <c r="C65" s="167"/>
      <c r="D65" s="197"/>
      <c r="E65" s="81"/>
      <c r="F65" s="197"/>
      <c r="G65" s="197"/>
      <c r="H65" s="81"/>
      <c r="I65" s="198"/>
      <c r="J65" s="199"/>
      <c r="K65" s="199"/>
      <c r="L65" s="198"/>
      <c r="M65" s="198">
        <f t="shared" si="33"/>
        <v>0</v>
      </c>
      <c r="N65" s="198"/>
      <c r="O65" s="198"/>
      <c r="P65" s="198"/>
      <c r="Q65" s="198"/>
      <c r="R65" s="180"/>
      <c r="S65" s="181"/>
      <c r="T65" s="107"/>
      <c r="U65" s="107"/>
      <c r="V65" s="125"/>
      <c r="W65" s="20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203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203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204"/>
      <c r="FN65" s="205"/>
      <c r="FO65" s="66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208"/>
      <c r="HM65" s="81"/>
      <c r="HN65" s="81"/>
      <c r="HO65" s="81"/>
      <c r="HP65" s="317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5"/>
      <c r="IE65" s="81"/>
      <c r="IF65" s="81"/>
      <c r="IG65" s="81"/>
      <c r="IH65" s="81"/>
      <c r="II65" s="81"/>
      <c r="IJ65" s="81"/>
      <c r="IK65" s="81"/>
      <c r="IL65" s="81"/>
      <c r="IM65" s="81"/>
      <c r="IN65" s="81"/>
      <c r="IO65" s="81"/>
      <c r="IP65" s="81"/>
      <c r="IQ65" s="81"/>
      <c r="IR65" s="81"/>
      <c r="IS65" s="81"/>
      <c r="IT65" s="125"/>
      <c r="IU65" s="85"/>
      <c r="IV65" s="81"/>
      <c r="IW65" s="81"/>
      <c r="IX65" s="81"/>
      <c r="IY65" s="81"/>
      <c r="IZ65" s="81"/>
      <c r="JA65" s="81"/>
      <c r="JB65" s="81"/>
      <c r="JC65" s="125"/>
      <c r="JD65" s="85"/>
      <c r="JE65" s="81"/>
      <c r="JF65" s="81"/>
      <c r="JG65" s="81"/>
      <c r="JH65" s="125"/>
      <c r="JI65" s="172"/>
      <c r="JJ65" s="172"/>
      <c r="JK65" s="172"/>
      <c r="JL65" s="172"/>
      <c r="JM65" s="172"/>
      <c r="JN65" s="172"/>
      <c r="JO65" s="172"/>
      <c r="JP65" s="172"/>
      <c r="JQ65" s="172"/>
      <c r="JR65" s="172"/>
      <c r="JS65" s="172"/>
      <c r="JT65" s="172"/>
      <c r="JU65" s="172"/>
      <c r="JV65" s="172"/>
      <c r="JW65" s="172"/>
      <c r="JX65" s="172"/>
      <c r="JY65" s="172"/>
      <c r="JZ65" s="172"/>
      <c r="KA65" s="172"/>
      <c r="KB65" s="172"/>
      <c r="KC65" s="172"/>
      <c r="KD65" s="172"/>
      <c r="KE65" s="172"/>
      <c r="KF65" s="172"/>
      <c r="KG65" s="172"/>
      <c r="KH65" s="172"/>
      <c r="KI65" s="172"/>
      <c r="KJ65" s="172"/>
      <c r="KK65" s="172"/>
      <c r="KL65" s="172"/>
      <c r="KM65" s="172"/>
      <c r="KN65" s="172"/>
      <c r="KO65" s="172"/>
      <c r="KP65" s="172"/>
      <c r="KQ65" s="172"/>
      <c r="KR65" s="172"/>
      <c r="KS65" s="172"/>
      <c r="KT65" s="172"/>
      <c r="KU65" s="172"/>
      <c r="KV65" s="172"/>
      <c r="KW65" s="172"/>
      <c r="KX65" s="172"/>
      <c r="KY65" s="172"/>
      <c r="KZ65" s="172"/>
      <c r="LA65" s="172"/>
      <c r="LB65" s="172"/>
      <c r="LC65" s="172"/>
      <c r="LD65" s="172"/>
      <c r="LE65" s="172"/>
      <c r="LF65" s="172"/>
      <c r="LG65" s="172"/>
      <c r="LH65" s="172"/>
      <c r="LI65" s="172"/>
      <c r="LJ65" s="172"/>
      <c r="LK65" s="172"/>
      <c r="LL65" s="172"/>
      <c r="LM65" s="172"/>
      <c r="LN65" s="172"/>
      <c r="LO65" s="172"/>
      <c r="LP65" s="172"/>
      <c r="LQ65" s="172"/>
      <c r="LR65" s="172"/>
      <c r="LS65" s="172"/>
      <c r="LT65" s="172"/>
      <c r="LU65" s="172"/>
      <c r="LV65" s="172"/>
      <c r="LW65" s="172"/>
      <c r="LX65" s="172"/>
      <c r="LY65" s="172"/>
      <c r="LZ65" s="172"/>
      <c r="MA65" s="172"/>
      <c r="MB65" s="172"/>
      <c r="MC65" s="172"/>
      <c r="MD65" s="172"/>
      <c r="ME65" s="172"/>
      <c r="MF65" s="172"/>
      <c r="MG65" s="172"/>
      <c r="MH65" s="172"/>
      <c r="MI65" s="172"/>
      <c r="MJ65" s="172"/>
      <c r="MK65" s="172"/>
      <c r="ML65" s="172"/>
      <c r="MM65" s="172"/>
      <c r="MN65" s="172"/>
      <c r="MO65" s="172"/>
      <c r="MP65" s="172"/>
      <c r="MQ65" s="172"/>
      <c r="MR65" s="172"/>
      <c r="MS65" s="172"/>
      <c r="MT65" s="172"/>
      <c r="MU65" s="172"/>
      <c r="MV65" s="172"/>
      <c r="MW65" s="172"/>
      <c r="MX65" s="172"/>
      <c r="MY65" s="172"/>
      <c r="MZ65" s="172"/>
      <c r="NA65" s="172"/>
      <c r="NB65" s="172"/>
      <c r="NC65" s="172"/>
      <c r="ND65" s="172"/>
      <c r="NE65" s="172"/>
      <c r="NF65" s="172"/>
      <c r="NG65" s="172"/>
      <c r="NH65" s="172"/>
      <c r="NI65" s="172"/>
      <c r="NJ65" s="172"/>
      <c r="NK65" s="172"/>
      <c r="NL65" s="172"/>
      <c r="NM65" s="172"/>
      <c r="NN65" s="172"/>
      <c r="NO65" s="172"/>
      <c r="NP65" s="172"/>
      <c r="NQ65" s="172"/>
      <c r="NR65" s="172"/>
      <c r="NS65" s="172"/>
      <c r="NT65" s="172"/>
      <c r="NU65" s="172"/>
      <c r="NV65" s="172"/>
      <c r="NW65" s="172"/>
      <c r="NX65" s="172"/>
      <c r="NY65" s="172"/>
      <c r="NZ65" s="172"/>
      <c r="OA65" s="172"/>
      <c r="OB65" s="172"/>
      <c r="OC65" s="172"/>
      <c r="OD65" s="172"/>
      <c r="OE65" s="172"/>
      <c r="OF65" s="172"/>
      <c r="OG65" s="172"/>
      <c r="OH65" s="172"/>
      <c r="OI65" s="172"/>
      <c r="OJ65" s="172"/>
      <c r="OK65" s="172"/>
      <c r="OL65" s="172"/>
      <c r="OM65" s="172"/>
      <c r="ON65" s="172"/>
      <c r="OO65" s="172"/>
      <c r="OP65" s="172"/>
      <c r="OQ65" s="172"/>
      <c r="OR65" s="172"/>
      <c r="OS65" s="172"/>
      <c r="OT65" s="172"/>
      <c r="OU65" s="172"/>
      <c r="OV65" s="172"/>
      <c r="OW65" s="172"/>
    </row>
    <row r="66" spans="1:413" s="65" customFormat="1" x14ac:dyDescent="0.25">
      <c r="A66" s="271" t="s">
        <v>231</v>
      </c>
      <c r="B66" s="68" t="s">
        <v>250</v>
      </c>
      <c r="C66" s="167">
        <f t="shared" si="68"/>
        <v>7</v>
      </c>
      <c r="D66" s="197">
        <f t="shared" si="69"/>
        <v>5</v>
      </c>
      <c r="E66" s="81">
        <f t="shared" si="70"/>
        <v>4</v>
      </c>
      <c r="F66" s="197">
        <f t="shared" ref="F66:F101" si="83">COUNTIF(DR66:FL66,"I")</f>
        <v>1</v>
      </c>
      <c r="G66" s="197">
        <f t="shared" ref="G66:G101" si="84">COUNTIF(DR66:FL66,"E")</f>
        <v>2</v>
      </c>
      <c r="H66" s="81">
        <f t="shared" si="71"/>
        <v>0</v>
      </c>
      <c r="I66" s="198">
        <f t="shared" si="72"/>
        <v>436</v>
      </c>
      <c r="J66" s="199">
        <f t="shared" si="25"/>
        <v>62.285714285714285</v>
      </c>
      <c r="K66" s="199">
        <f>ABS(I66*100/I1)</f>
        <v>14.248366013071895</v>
      </c>
      <c r="L66" s="198">
        <f>K1-17</f>
        <v>17</v>
      </c>
      <c r="M66" s="198">
        <f t="shared" si="33"/>
        <v>11</v>
      </c>
      <c r="N66" s="198">
        <f t="shared" si="34"/>
        <v>6</v>
      </c>
      <c r="O66" s="198">
        <f t="shared" si="73"/>
        <v>6</v>
      </c>
      <c r="P66" s="198">
        <f t="shared" si="74"/>
        <v>0</v>
      </c>
      <c r="Q66" s="198">
        <f t="shared" si="75"/>
        <v>0</v>
      </c>
      <c r="R66" s="180">
        <f t="shared" si="76"/>
        <v>0</v>
      </c>
      <c r="S66" s="181">
        <f t="shared" si="77"/>
        <v>0</v>
      </c>
      <c r="T66" s="107">
        <f t="shared" si="78"/>
        <v>0</v>
      </c>
      <c r="U66" s="107">
        <f t="shared" si="45"/>
        <v>0</v>
      </c>
      <c r="V66" s="125">
        <f t="shared" si="27"/>
        <v>1</v>
      </c>
      <c r="W66" s="201"/>
      <c r="X66" s="81" t="s">
        <v>229</v>
      </c>
      <c r="Y66" s="81" t="s">
        <v>229</v>
      </c>
      <c r="Z66" s="81" t="s">
        <v>229</v>
      </c>
      <c r="AA66" s="81" t="s">
        <v>229</v>
      </c>
      <c r="AB66" s="81" t="s">
        <v>229</v>
      </c>
      <c r="AC66" s="81" t="s">
        <v>229</v>
      </c>
      <c r="AD66" s="81" t="s">
        <v>229</v>
      </c>
      <c r="AE66" s="81" t="s">
        <v>229</v>
      </c>
      <c r="AF66" s="81" t="s">
        <v>229</v>
      </c>
      <c r="AG66" s="81" t="s">
        <v>229</v>
      </c>
      <c r="AH66" s="81" t="s">
        <v>229</v>
      </c>
      <c r="AI66" s="81" t="s">
        <v>229</v>
      </c>
      <c r="AJ66" s="81" t="s">
        <v>229</v>
      </c>
      <c r="AK66" s="81" t="s">
        <v>229</v>
      </c>
      <c r="AL66" s="81" t="s">
        <v>229</v>
      </c>
      <c r="AM66" s="81" t="s">
        <v>229</v>
      </c>
      <c r="AN66" s="81" t="s">
        <v>229</v>
      </c>
      <c r="AO66" s="81" t="s">
        <v>193</v>
      </c>
      <c r="AP66" s="81" t="s">
        <v>193</v>
      </c>
      <c r="AQ66" s="81" t="s">
        <v>193</v>
      </c>
      <c r="AR66" s="81" t="s">
        <v>193</v>
      </c>
      <c r="AS66" s="81" t="s">
        <v>192</v>
      </c>
      <c r="AT66" s="81" t="s">
        <v>194</v>
      </c>
      <c r="AU66" s="81" t="s">
        <v>193</v>
      </c>
      <c r="AV66" s="81" t="s">
        <v>193</v>
      </c>
      <c r="AW66" s="81" t="s">
        <v>192</v>
      </c>
      <c r="AX66" s="81" t="s">
        <v>194</v>
      </c>
      <c r="AY66" s="81" t="s">
        <v>194</v>
      </c>
      <c r="AZ66" s="81" t="s">
        <v>194</v>
      </c>
      <c r="BA66" s="81" t="s">
        <v>194</v>
      </c>
      <c r="BB66" s="81" t="s">
        <v>194</v>
      </c>
      <c r="BC66" s="81" t="s">
        <v>192</v>
      </c>
      <c r="BD66" s="81" t="s">
        <v>192</v>
      </c>
      <c r="BE66" s="81" t="s">
        <v>192</v>
      </c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203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>
        <v>22</v>
      </c>
      <c r="CM66" s="81" t="s">
        <v>193</v>
      </c>
      <c r="CN66" s="81">
        <v>9</v>
      </c>
      <c r="CO66" s="81" t="s">
        <v>193</v>
      </c>
      <c r="CP66" s="81">
        <v>90</v>
      </c>
      <c r="CQ66" s="81"/>
      <c r="CR66" s="81"/>
      <c r="CS66" s="81"/>
      <c r="CT66" s="81">
        <v>45</v>
      </c>
      <c r="CU66" s="81"/>
      <c r="CV66" s="81"/>
      <c r="CW66" s="81"/>
      <c r="CX66" s="81"/>
      <c r="CY66" s="81"/>
      <c r="CZ66" s="81">
        <v>90</v>
      </c>
      <c r="DA66" s="81">
        <v>90</v>
      </c>
      <c r="DB66" s="81">
        <v>90</v>
      </c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203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 t="s">
        <v>201</v>
      </c>
      <c r="EJ66" s="81"/>
      <c r="EK66" s="81" t="s">
        <v>201</v>
      </c>
      <c r="EL66" s="81"/>
      <c r="EM66" s="81"/>
      <c r="EN66" s="81"/>
      <c r="EO66" s="81"/>
      <c r="EP66" s="81"/>
      <c r="EQ66" s="81" t="s">
        <v>202</v>
      </c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204">
        <f t="shared" si="42"/>
        <v>0</v>
      </c>
      <c r="FN66" s="205">
        <f t="shared" si="43"/>
        <v>0</v>
      </c>
      <c r="FO66" s="66">
        <f t="shared" si="44"/>
        <v>0</v>
      </c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1"/>
      <c r="HC66" s="81"/>
      <c r="HD66" s="81"/>
      <c r="HE66" s="81"/>
      <c r="HF66" s="81"/>
      <c r="HG66" s="81"/>
      <c r="HH66" s="81"/>
      <c r="HI66" s="81"/>
      <c r="HJ66" s="81"/>
      <c r="HK66" s="81"/>
      <c r="HL66" s="208">
        <f t="shared" si="79"/>
        <v>1</v>
      </c>
      <c r="HM66" s="81"/>
      <c r="HN66" s="81"/>
      <c r="HO66" s="81"/>
      <c r="HP66" s="317"/>
      <c r="HQ66" s="81"/>
      <c r="HR66" s="81"/>
      <c r="HS66" s="81"/>
      <c r="HT66" s="81"/>
      <c r="HU66" s="81"/>
      <c r="HV66" s="81"/>
      <c r="HW66" s="81"/>
      <c r="HX66" s="81"/>
      <c r="HY66" s="81"/>
      <c r="HZ66" s="81"/>
      <c r="IA66" s="81"/>
      <c r="IB66" s="81"/>
      <c r="IC66" s="81"/>
      <c r="ID66" s="85"/>
      <c r="IE66" s="81"/>
      <c r="IF66" s="81"/>
      <c r="IG66" s="81"/>
      <c r="IH66" s="81"/>
      <c r="II66" s="81"/>
      <c r="IJ66" s="81"/>
      <c r="IK66" s="81"/>
      <c r="IL66" s="81"/>
      <c r="IM66" s="81"/>
      <c r="IN66" s="81"/>
      <c r="IO66" s="81"/>
      <c r="IP66" s="81"/>
      <c r="IQ66" s="81"/>
      <c r="IR66" s="81"/>
      <c r="IS66" s="81">
        <v>1</v>
      </c>
      <c r="IT66" s="125"/>
      <c r="IU66" s="85"/>
      <c r="IV66" s="81"/>
      <c r="IW66" s="81"/>
      <c r="IX66" s="81"/>
      <c r="IY66" s="81"/>
      <c r="IZ66" s="81"/>
      <c r="JA66" s="81"/>
      <c r="JB66" s="81"/>
      <c r="JC66" s="125"/>
      <c r="JD66" s="85"/>
      <c r="JE66" s="81"/>
      <c r="JF66" s="81"/>
      <c r="JG66" s="81"/>
      <c r="JH66" s="125"/>
      <c r="JI66" s="172"/>
      <c r="JJ66" s="172"/>
      <c r="JK66" s="172"/>
      <c r="JL66" s="172"/>
      <c r="JM66" s="172"/>
      <c r="JN66" s="172"/>
      <c r="JO66" s="172"/>
      <c r="JP66" s="172"/>
      <c r="JQ66" s="172"/>
      <c r="JR66" s="172"/>
      <c r="JS66" s="172"/>
      <c r="JT66" s="172"/>
      <c r="JU66" s="172"/>
      <c r="JV66" s="172"/>
      <c r="JW66" s="172"/>
      <c r="JX66" s="172"/>
      <c r="JY66" s="172"/>
      <c r="JZ66" s="172"/>
      <c r="KA66" s="172"/>
      <c r="KB66" s="172"/>
      <c r="KC66" s="172"/>
      <c r="KD66" s="172"/>
      <c r="KE66" s="172"/>
      <c r="KF66" s="172"/>
      <c r="KG66" s="172"/>
      <c r="KH66" s="172"/>
      <c r="KI66" s="172"/>
      <c r="KJ66" s="172"/>
      <c r="KK66" s="172"/>
      <c r="KL66" s="172"/>
      <c r="KM66" s="172"/>
      <c r="KN66" s="172"/>
      <c r="KO66" s="172"/>
      <c r="KP66" s="172"/>
      <c r="KQ66" s="172"/>
      <c r="KR66" s="172"/>
      <c r="KS66" s="172"/>
      <c r="KT66" s="172"/>
      <c r="KU66" s="172"/>
      <c r="KV66" s="172"/>
      <c r="KW66" s="172"/>
      <c r="KX66" s="172"/>
      <c r="KY66" s="172"/>
      <c r="KZ66" s="172"/>
      <c r="LA66" s="172"/>
      <c r="LB66" s="172"/>
      <c r="LC66" s="172"/>
      <c r="LD66" s="172"/>
      <c r="LE66" s="172"/>
      <c r="LF66" s="172"/>
      <c r="LG66" s="172"/>
      <c r="LH66" s="172"/>
      <c r="LI66" s="172"/>
      <c r="LJ66" s="172"/>
      <c r="LK66" s="172"/>
      <c r="LL66" s="172"/>
      <c r="LM66" s="172"/>
      <c r="LN66" s="172"/>
      <c r="LO66" s="172"/>
      <c r="LP66" s="172"/>
      <c r="LQ66" s="172"/>
      <c r="LR66" s="172"/>
      <c r="LS66" s="172"/>
      <c r="LT66" s="172"/>
      <c r="LU66" s="172"/>
      <c r="LV66" s="172"/>
      <c r="LW66" s="172"/>
      <c r="LX66" s="172"/>
      <c r="LY66" s="172"/>
      <c r="LZ66" s="172"/>
      <c r="MA66" s="172"/>
      <c r="MB66" s="172"/>
      <c r="MC66" s="172"/>
      <c r="MD66" s="172"/>
      <c r="ME66" s="172"/>
      <c r="MF66" s="172"/>
      <c r="MG66" s="172"/>
      <c r="MH66" s="172"/>
      <c r="MI66" s="172"/>
      <c r="MJ66" s="172"/>
      <c r="MK66" s="172"/>
      <c r="ML66" s="172"/>
      <c r="MM66" s="172"/>
      <c r="MN66" s="172"/>
      <c r="MO66" s="172"/>
      <c r="MP66" s="172"/>
      <c r="MQ66" s="172"/>
      <c r="MR66" s="172"/>
      <c r="MS66" s="172"/>
      <c r="MT66" s="172"/>
      <c r="MU66" s="172"/>
      <c r="MV66" s="172"/>
      <c r="MW66" s="172"/>
      <c r="MX66" s="172"/>
      <c r="MY66" s="172"/>
      <c r="MZ66" s="172"/>
      <c r="NA66" s="172"/>
      <c r="NB66" s="172"/>
      <c r="NC66" s="172"/>
      <c r="ND66" s="172"/>
      <c r="NE66" s="172"/>
      <c r="NF66" s="172"/>
      <c r="NG66" s="172"/>
      <c r="NH66" s="172"/>
      <c r="NI66" s="172"/>
      <c r="NJ66" s="172"/>
      <c r="NK66" s="172"/>
      <c r="NL66" s="172"/>
      <c r="NM66" s="172"/>
      <c r="NN66" s="172"/>
      <c r="NO66" s="172"/>
      <c r="NP66" s="172"/>
      <c r="NQ66" s="172"/>
      <c r="NR66" s="172"/>
      <c r="NS66" s="172"/>
      <c r="NT66" s="172"/>
      <c r="NU66" s="172"/>
      <c r="NV66" s="172"/>
      <c r="NW66" s="172"/>
      <c r="NX66" s="172"/>
      <c r="NY66" s="172"/>
      <c r="NZ66" s="172"/>
      <c r="OA66" s="172"/>
      <c r="OB66" s="172"/>
      <c r="OC66" s="172"/>
      <c r="OD66" s="172"/>
      <c r="OE66" s="172"/>
      <c r="OF66" s="172"/>
      <c r="OG66" s="172"/>
      <c r="OH66" s="172"/>
      <c r="OI66" s="172"/>
      <c r="OJ66" s="172"/>
      <c r="OK66" s="172"/>
      <c r="OL66" s="172"/>
      <c r="OM66" s="172"/>
      <c r="ON66" s="172"/>
      <c r="OO66" s="172"/>
      <c r="OP66" s="172"/>
      <c r="OQ66" s="172"/>
      <c r="OR66" s="172"/>
      <c r="OS66" s="172"/>
      <c r="OT66" s="172"/>
      <c r="OU66" s="172"/>
      <c r="OV66" s="172"/>
      <c r="OW66" s="172"/>
    </row>
    <row r="67" spans="1:413" s="67" customFormat="1" hidden="1" x14ac:dyDescent="0.25">
      <c r="A67" s="271"/>
      <c r="B67" s="68"/>
      <c r="C67" s="167">
        <f t="shared" si="68"/>
        <v>0</v>
      </c>
      <c r="D67" s="197">
        <f t="shared" si="69"/>
        <v>0</v>
      </c>
      <c r="E67" s="81">
        <f t="shared" si="70"/>
        <v>0</v>
      </c>
      <c r="F67" s="197">
        <f t="shared" si="83"/>
        <v>0</v>
      </c>
      <c r="G67" s="197">
        <f t="shared" si="84"/>
        <v>0</v>
      </c>
      <c r="H67" s="81">
        <f t="shared" si="71"/>
        <v>0</v>
      </c>
      <c r="I67" s="198">
        <f t="shared" si="72"/>
        <v>0</v>
      </c>
      <c r="J67" s="199" t="e">
        <f t="shared" si="25"/>
        <v>#DIV/0!</v>
      </c>
      <c r="K67" s="199">
        <f>ABS(I67*100/I1)</f>
        <v>0</v>
      </c>
      <c r="L67" s="198">
        <f>K1</f>
        <v>34</v>
      </c>
      <c r="M67" s="198">
        <f t="shared" si="33"/>
        <v>0</v>
      </c>
      <c r="N67" s="198">
        <f t="shared" si="34"/>
        <v>0</v>
      </c>
      <c r="O67" s="198">
        <f t="shared" si="73"/>
        <v>0</v>
      </c>
      <c r="P67" s="198">
        <f t="shared" si="74"/>
        <v>0</v>
      </c>
      <c r="Q67" s="198">
        <f t="shared" si="75"/>
        <v>0</v>
      </c>
      <c r="R67" s="180">
        <f t="shared" si="76"/>
        <v>0</v>
      </c>
      <c r="S67" s="181">
        <f t="shared" si="77"/>
        <v>0</v>
      </c>
      <c r="T67" s="107">
        <f t="shared" si="78"/>
        <v>0</v>
      </c>
      <c r="U67" s="107">
        <f t="shared" si="45"/>
        <v>0</v>
      </c>
      <c r="V67" s="125">
        <f t="shared" si="27"/>
        <v>0</v>
      </c>
      <c r="W67" s="20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203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203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204">
        <f t="shared" si="42"/>
        <v>0</v>
      </c>
      <c r="FN67" s="205">
        <f t="shared" si="43"/>
        <v>0</v>
      </c>
      <c r="FO67" s="66">
        <f t="shared" si="44"/>
        <v>0</v>
      </c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208">
        <f t="shared" si="79"/>
        <v>0</v>
      </c>
      <c r="HM67" s="81"/>
      <c r="HN67" s="81"/>
      <c r="HO67" s="81"/>
      <c r="HP67" s="317"/>
      <c r="HQ67" s="81"/>
      <c r="HR67" s="81"/>
      <c r="HS67" s="81"/>
      <c r="HT67" s="81"/>
      <c r="HU67" s="81"/>
      <c r="HV67" s="81"/>
      <c r="HW67" s="81"/>
      <c r="HX67" s="81"/>
      <c r="HY67" s="81"/>
      <c r="HZ67" s="81"/>
      <c r="IA67" s="81"/>
      <c r="IB67" s="81"/>
      <c r="IC67" s="81"/>
      <c r="ID67" s="85"/>
      <c r="IE67" s="81"/>
      <c r="IF67" s="81"/>
      <c r="IG67" s="81"/>
      <c r="IH67" s="81"/>
      <c r="II67" s="81"/>
      <c r="IJ67" s="81"/>
      <c r="IK67" s="81"/>
      <c r="IL67" s="81"/>
      <c r="IM67" s="81"/>
      <c r="IN67" s="81"/>
      <c r="IO67" s="81"/>
      <c r="IP67" s="81"/>
      <c r="IQ67" s="81"/>
      <c r="IR67" s="81"/>
      <c r="IS67" s="81"/>
      <c r="IT67" s="125"/>
      <c r="IU67" s="85"/>
      <c r="IV67" s="81"/>
      <c r="IW67" s="81"/>
      <c r="IX67" s="81"/>
      <c r="IY67" s="81"/>
      <c r="IZ67" s="81"/>
      <c r="JA67" s="81"/>
      <c r="JB67" s="81"/>
      <c r="JC67" s="125"/>
      <c r="JD67" s="85"/>
      <c r="JE67" s="81"/>
      <c r="JF67" s="81"/>
      <c r="JG67" s="81"/>
      <c r="JH67" s="125"/>
      <c r="JI67" s="172"/>
      <c r="JJ67" s="172"/>
      <c r="JK67" s="172"/>
      <c r="JL67" s="172"/>
      <c r="JM67" s="172"/>
      <c r="JN67" s="172"/>
      <c r="JO67" s="172"/>
      <c r="JP67" s="172"/>
      <c r="JQ67" s="172"/>
      <c r="JR67" s="172"/>
      <c r="JS67" s="172"/>
      <c r="JT67" s="172"/>
      <c r="JU67" s="172"/>
      <c r="JV67" s="172"/>
      <c r="JW67" s="172"/>
      <c r="JX67" s="172"/>
      <c r="JY67" s="172"/>
      <c r="JZ67" s="172"/>
      <c r="KA67" s="172"/>
      <c r="KB67" s="172"/>
      <c r="KC67" s="172"/>
      <c r="KD67" s="172"/>
      <c r="KE67" s="172"/>
      <c r="KF67" s="172"/>
      <c r="KG67" s="172"/>
      <c r="KH67" s="172"/>
      <c r="KI67" s="172"/>
      <c r="KJ67" s="172"/>
      <c r="KK67" s="172"/>
      <c r="KL67" s="172"/>
      <c r="KM67" s="172"/>
      <c r="KN67" s="172"/>
      <c r="KO67" s="172"/>
      <c r="KP67" s="172"/>
      <c r="KQ67" s="172"/>
      <c r="KR67" s="172"/>
      <c r="KS67" s="172"/>
      <c r="KT67" s="172"/>
      <c r="KU67" s="172"/>
      <c r="KV67" s="172"/>
      <c r="KW67" s="172"/>
      <c r="KX67" s="172"/>
      <c r="KY67" s="172"/>
      <c r="KZ67" s="172"/>
      <c r="LA67" s="172"/>
      <c r="LB67" s="172"/>
      <c r="LC67" s="172"/>
      <c r="LD67" s="172"/>
      <c r="LE67" s="172"/>
      <c r="LF67" s="172"/>
      <c r="LG67" s="172"/>
      <c r="LH67" s="172"/>
      <c r="LI67" s="172"/>
      <c r="LJ67" s="172"/>
      <c r="LK67" s="172"/>
      <c r="LL67" s="172"/>
      <c r="LM67" s="172"/>
      <c r="LN67" s="172"/>
      <c r="LO67" s="172"/>
      <c r="LP67" s="172"/>
      <c r="LQ67" s="172"/>
      <c r="LR67" s="172"/>
      <c r="LS67" s="172"/>
      <c r="LT67" s="172"/>
      <c r="LU67" s="172"/>
      <c r="LV67" s="172"/>
      <c r="LW67" s="172"/>
      <c r="LX67" s="172"/>
      <c r="LY67" s="172"/>
      <c r="LZ67" s="172"/>
      <c r="MA67" s="172"/>
      <c r="MB67" s="172"/>
      <c r="MC67" s="172"/>
      <c r="MD67" s="172"/>
      <c r="ME67" s="172"/>
      <c r="MF67" s="172"/>
      <c r="MG67" s="172"/>
      <c r="MH67" s="172"/>
      <c r="MI67" s="172"/>
      <c r="MJ67" s="172"/>
      <c r="MK67" s="172"/>
      <c r="ML67" s="172"/>
      <c r="MM67" s="172"/>
      <c r="MN67" s="172"/>
      <c r="MO67" s="172"/>
      <c r="MP67" s="172"/>
      <c r="MQ67" s="172"/>
      <c r="MR67" s="172"/>
      <c r="MS67" s="172"/>
      <c r="MT67" s="172"/>
      <c r="MU67" s="172"/>
      <c r="MV67" s="172"/>
      <c r="MW67" s="172"/>
      <c r="MX67" s="172"/>
      <c r="MY67" s="172"/>
      <c r="MZ67" s="172"/>
      <c r="NA67" s="172"/>
      <c r="NB67" s="172"/>
      <c r="NC67" s="172"/>
      <c r="ND67" s="172"/>
      <c r="NE67" s="172"/>
      <c r="NF67" s="172"/>
      <c r="NG67" s="172"/>
      <c r="NH67" s="172"/>
      <c r="NI67" s="172"/>
      <c r="NJ67" s="172"/>
      <c r="NK67" s="172"/>
      <c r="NL67" s="172"/>
      <c r="NM67" s="172"/>
      <c r="NN67" s="172"/>
      <c r="NO67" s="172"/>
      <c r="NP67" s="172"/>
      <c r="NQ67" s="172"/>
      <c r="NR67" s="172"/>
      <c r="NS67" s="172"/>
      <c r="NT67" s="172"/>
      <c r="NU67" s="172"/>
      <c r="NV67" s="172"/>
      <c r="NW67" s="172"/>
      <c r="NX67" s="172"/>
      <c r="NY67" s="172"/>
      <c r="NZ67" s="172"/>
      <c r="OA67" s="172"/>
      <c r="OB67" s="172"/>
      <c r="OC67" s="172"/>
      <c r="OD67" s="172"/>
      <c r="OE67" s="172"/>
      <c r="OF67" s="172"/>
      <c r="OG67" s="172"/>
      <c r="OH67" s="172"/>
      <c r="OI67" s="172"/>
      <c r="OJ67" s="172"/>
      <c r="OK67" s="172"/>
      <c r="OL67" s="172"/>
      <c r="OM67" s="172"/>
      <c r="ON67" s="172"/>
      <c r="OO67" s="172"/>
      <c r="OP67" s="172"/>
      <c r="OQ67" s="172"/>
      <c r="OR67" s="172"/>
      <c r="OS67" s="172"/>
      <c r="OT67" s="172"/>
      <c r="OU67" s="172"/>
      <c r="OV67" s="172"/>
      <c r="OW67" s="172"/>
    </row>
    <row r="68" spans="1:413" s="67" customFormat="1" hidden="1" x14ac:dyDescent="0.25">
      <c r="A68" s="271"/>
      <c r="B68" s="68"/>
      <c r="C68" s="167">
        <f t="shared" si="68"/>
        <v>0</v>
      </c>
      <c r="D68" s="197">
        <f t="shared" si="69"/>
        <v>0</v>
      </c>
      <c r="E68" s="81">
        <f t="shared" si="70"/>
        <v>0</v>
      </c>
      <c r="F68" s="197">
        <f t="shared" si="83"/>
        <v>0</v>
      </c>
      <c r="G68" s="197">
        <f t="shared" si="84"/>
        <v>0</v>
      </c>
      <c r="H68" s="81">
        <f t="shared" si="71"/>
        <v>0</v>
      </c>
      <c r="I68" s="198">
        <f t="shared" si="72"/>
        <v>0</v>
      </c>
      <c r="J68" s="199" t="e">
        <f t="shared" si="25"/>
        <v>#DIV/0!</v>
      </c>
      <c r="K68" s="199">
        <f>ABS(I68*100/I1)</f>
        <v>0</v>
      </c>
      <c r="L68" s="198">
        <f>K1</f>
        <v>34</v>
      </c>
      <c r="M68" s="198">
        <f t="shared" si="33"/>
        <v>0</v>
      </c>
      <c r="N68" s="198">
        <f>SUM(O68:Q68)</f>
        <v>0</v>
      </c>
      <c r="O68" s="198">
        <f t="shared" si="73"/>
        <v>0</v>
      </c>
      <c r="P68" s="198">
        <f t="shared" si="74"/>
        <v>0</v>
      </c>
      <c r="Q68" s="198">
        <f t="shared" si="75"/>
        <v>0</v>
      </c>
      <c r="R68" s="180">
        <f t="shared" si="76"/>
        <v>0</v>
      </c>
      <c r="S68" s="181">
        <f t="shared" si="77"/>
        <v>0</v>
      </c>
      <c r="T68" s="107">
        <f t="shared" si="78"/>
        <v>0</v>
      </c>
      <c r="U68" s="107">
        <f t="shared" si="45"/>
        <v>0</v>
      </c>
      <c r="V68" s="125">
        <f t="shared" si="27"/>
        <v>0</v>
      </c>
      <c r="W68" s="20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203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203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204">
        <f t="shared" si="42"/>
        <v>0</v>
      </c>
      <c r="FN68" s="205">
        <f t="shared" si="43"/>
        <v>0</v>
      </c>
      <c r="FO68" s="66">
        <f t="shared" si="44"/>
        <v>0</v>
      </c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208">
        <f t="shared" si="79"/>
        <v>0</v>
      </c>
      <c r="HM68" s="81"/>
      <c r="HN68" s="81"/>
      <c r="HO68" s="81"/>
      <c r="HP68" s="317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5"/>
      <c r="IE68" s="81"/>
      <c r="IF68" s="81"/>
      <c r="IG68" s="81"/>
      <c r="IH68" s="81"/>
      <c r="II68" s="81"/>
      <c r="IJ68" s="81"/>
      <c r="IK68" s="81"/>
      <c r="IL68" s="81"/>
      <c r="IM68" s="81"/>
      <c r="IN68" s="81"/>
      <c r="IO68" s="81"/>
      <c r="IP68" s="81"/>
      <c r="IQ68" s="81"/>
      <c r="IR68" s="81"/>
      <c r="IS68" s="81"/>
      <c r="IT68" s="125"/>
      <c r="IU68" s="85"/>
      <c r="IV68" s="81"/>
      <c r="IW68" s="81"/>
      <c r="IX68" s="81"/>
      <c r="IY68" s="81"/>
      <c r="IZ68" s="81"/>
      <c r="JA68" s="81"/>
      <c r="JB68" s="81"/>
      <c r="JC68" s="125"/>
      <c r="JD68" s="85"/>
      <c r="JE68" s="81"/>
      <c r="JF68" s="81"/>
      <c r="JG68" s="81"/>
      <c r="JH68" s="125"/>
      <c r="JI68" s="172"/>
      <c r="JJ68" s="172"/>
      <c r="JK68" s="172"/>
      <c r="JL68" s="172"/>
      <c r="JM68" s="172"/>
      <c r="JN68" s="172"/>
      <c r="JO68" s="172"/>
      <c r="JP68" s="172"/>
      <c r="JQ68" s="172"/>
      <c r="JR68" s="172"/>
      <c r="JS68" s="172"/>
      <c r="JT68" s="172"/>
      <c r="JU68" s="172"/>
      <c r="JV68" s="172"/>
      <c r="JW68" s="172"/>
      <c r="JX68" s="172"/>
      <c r="JY68" s="172"/>
      <c r="JZ68" s="172"/>
      <c r="KA68" s="172"/>
      <c r="KB68" s="172"/>
      <c r="KC68" s="172"/>
      <c r="KD68" s="172"/>
      <c r="KE68" s="172"/>
      <c r="KF68" s="172"/>
      <c r="KG68" s="172"/>
      <c r="KH68" s="172"/>
      <c r="KI68" s="172"/>
      <c r="KJ68" s="172"/>
      <c r="KK68" s="172"/>
      <c r="KL68" s="172"/>
      <c r="KM68" s="172"/>
      <c r="KN68" s="172"/>
      <c r="KO68" s="172"/>
      <c r="KP68" s="172"/>
      <c r="KQ68" s="172"/>
      <c r="KR68" s="172"/>
      <c r="KS68" s="172"/>
      <c r="KT68" s="172"/>
      <c r="KU68" s="172"/>
      <c r="KV68" s="172"/>
      <c r="KW68" s="172"/>
      <c r="KX68" s="172"/>
      <c r="KY68" s="172"/>
      <c r="KZ68" s="172"/>
      <c r="LA68" s="172"/>
      <c r="LB68" s="172"/>
      <c r="LC68" s="172"/>
      <c r="LD68" s="172"/>
      <c r="LE68" s="172"/>
      <c r="LF68" s="172"/>
      <c r="LG68" s="172"/>
      <c r="LH68" s="172"/>
      <c r="LI68" s="172"/>
      <c r="LJ68" s="172"/>
      <c r="LK68" s="172"/>
      <c r="LL68" s="172"/>
      <c r="LM68" s="172"/>
      <c r="LN68" s="172"/>
      <c r="LO68" s="172"/>
      <c r="LP68" s="172"/>
      <c r="LQ68" s="172"/>
      <c r="LR68" s="172"/>
      <c r="LS68" s="172"/>
      <c r="LT68" s="172"/>
      <c r="LU68" s="172"/>
      <c r="LV68" s="172"/>
      <c r="LW68" s="172"/>
      <c r="LX68" s="172"/>
      <c r="LY68" s="172"/>
      <c r="LZ68" s="172"/>
      <c r="MA68" s="172"/>
      <c r="MB68" s="172"/>
      <c r="MC68" s="172"/>
      <c r="MD68" s="172"/>
      <c r="ME68" s="172"/>
      <c r="MF68" s="172"/>
      <c r="MG68" s="172"/>
      <c r="MH68" s="172"/>
      <c r="MI68" s="172"/>
      <c r="MJ68" s="172"/>
      <c r="MK68" s="172"/>
      <c r="ML68" s="172"/>
      <c r="MM68" s="172"/>
      <c r="MN68" s="172"/>
      <c r="MO68" s="172"/>
      <c r="MP68" s="172"/>
      <c r="MQ68" s="172"/>
      <c r="MR68" s="172"/>
      <c r="MS68" s="172"/>
      <c r="MT68" s="172"/>
      <c r="MU68" s="172"/>
      <c r="MV68" s="172"/>
      <c r="MW68" s="172"/>
      <c r="MX68" s="172"/>
      <c r="MY68" s="172"/>
      <c r="MZ68" s="172"/>
      <c r="NA68" s="172"/>
      <c r="NB68" s="172"/>
      <c r="NC68" s="172"/>
      <c r="ND68" s="172"/>
      <c r="NE68" s="172"/>
      <c r="NF68" s="172"/>
      <c r="NG68" s="172"/>
      <c r="NH68" s="172"/>
      <c r="NI68" s="172"/>
      <c r="NJ68" s="172"/>
      <c r="NK68" s="172"/>
      <c r="NL68" s="172"/>
      <c r="NM68" s="172"/>
      <c r="NN68" s="172"/>
      <c r="NO68" s="172"/>
      <c r="NP68" s="172"/>
      <c r="NQ68" s="172"/>
      <c r="NR68" s="172"/>
      <c r="NS68" s="172"/>
      <c r="NT68" s="172"/>
      <c r="NU68" s="172"/>
      <c r="NV68" s="172"/>
      <c r="NW68" s="172"/>
      <c r="NX68" s="172"/>
      <c r="NY68" s="172"/>
      <c r="NZ68" s="172"/>
      <c r="OA68" s="172"/>
      <c r="OB68" s="172"/>
      <c r="OC68" s="172"/>
      <c r="OD68" s="172"/>
      <c r="OE68" s="172"/>
      <c r="OF68" s="172"/>
      <c r="OG68" s="172"/>
      <c r="OH68" s="172"/>
      <c r="OI68" s="172"/>
      <c r="OJ68" s="172"/>
      <c r="OK68" s="172"/>
      <c r="OL68" s="172"/>
      <c r="OM68" s="172"/>
      <c r="ON68" s="172"/>
      <c r="OO68" s="172"/>
      <c r="OP68" s="172"/>
      <c r="OQ68" s="172"/>
      <c r="OR68" s="172"/>
      <c r="OS68" s="172"/>
      <c r="OT68" s="172"/>
      <c r="OU68" s="172"/>
      <c r="OV68" s="172"/>
      <c r="OW68" s="172"/>
    </row>
    <row r="69" spans="1:413" s="65" customFormat="1" hidden="1" x14ac:dyDescent="0.25">
      <c r="A69" s="271"/>
      <c r="B69" s="68"/>
      <c r="C69" s="167">
        <f t="shared" si="68"/>
        <v>0</v>
      </c>
      <c r="D69" s="197">
        <f t="shared" si="69"/>
        <v>0</v>
      </c>
      <c r="E69" s="81">
        <f t="shared" si="70"/>
        <v>0</v>
      </c>
      <c r="F69" s="197">
        <f t="shared" si="83"/>
        <v>0</v>
      </c>
      <c r="G69" s="197">
        <f t="shared" si="84"/>
        <v>0</v>
      </c>
      <c r="H69" s="81">
        <f t="shared" si="71"/>
        <v>0</v>
      </c>
      <c r="I69" s="198">
        <f t="shared" si="72"/>
        <v>0</v>
      </c>
      <c r="J69" s="199" t="e">
        <f t="shared" si="25"/>
        <v>#DIV/0!</v>
      </c>
      <c r="K69" s="199">
        <f>ABS(I69*100/I1)</f>
        <v>0</v>
      </c>
      <c r="L69" s="198">
        <f>K1</f>
        <v>34</v>
      </c>
      <c r="M69" s="198">
        <f t="shared" si="33"/>
        <v>0</v>
      </c>
      <c r="N69" s="198">
        <f t="shared" si="34"/>
        <v>0</v>
      </c>
      <c r="O69" s="198">
        <f t="shared" si="73"/>
        <v>0</v>
      </c>
      <c r="P69" s="198">
        <f t="shared" si="74"/>
        <v>0</v>
      </c>
      <c r="Q69" s="198">
        <f t="shared" si="75"/>
        <v>0</v>
      </c>
      <c r="R69" s="180">
        <f t="shared" si="76"/>
        <v>0</v>
      </c>
      <c r="S69" s="181">
        <f t="shared" si="77"/>
        <v>0</v>
      </c>
      <c r="T69" s="107">
        <f t="shared" si="78"/>
        <v>0</v>
      </c>
      <c r="U69" s="107">
        <f t="shared" si="45"/>
        <v>0</v>
      </c>
      <c r="V69" s="125">
        <f t="shared" si="27"/>
        <v>0</v>
      </c>
      <c r="W69" s="20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203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203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204">
        <f t="shared" si="42"/>
        <v>0</v>
      </c>
      <c r="FN69" s="205">
        <f t="shared" si="43"/>
        <v>0</v>
      </c>
      <c r="FO69" s="66">
        <f t="shared" si="44"/>
        <v>0</v>
      </c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208">
        <f t="shared" si="79"/>
        <v>0</v>
      </c>
      <c r="HM69" s="81"/>
      <c r="HN69" s="81"/>
      <c r="HO69" s="81"/>
      <c r="HP69" s="317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5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125"/>
      <c r="IU69" s="85"/>
      <c r="IV69" s="81"/>
      <c r="IW69" s="81"/>
      <c r="IX69" s="81"/>
      <c r="IY69" s="81"/>
      <c r="IZ69" s="81"/>
      <c r="JA69" s="81"/>
      <c r="JB69" s="81"/>
      <c r="JC69" s="125"/>
      <c r="JD69" s="85"/>
      <c r="JE69" s="81"/>
      <c r="JF69" s="81"/>
      <c r="JG69" s="81"/>
      <c r="JH69" s="125"/>
      <c r="JI69" s="172"/>
      <c r="JJ69" s="172"/>
      <c r="JK69" s="172"/>
      <c r="JL69" s="172"/>
      <c r="JM69" s="172"/>
      <c r="JN69" s="172"/>
      <c r="JO69" s="172"/>
      <c r="JP69" s="172"/>
      <c r="JQ69" s="172"/>
      <c r="JR69" s="172"/>
      <c r="JS69" s="172"/>
      <c r="JT69" s="172"/>
      <c r="JU69" s="172"/>
      <c r="JV69" s="172"/>
      <c r="JW69" s="172"/>
      <c r="JX69" s="172"/>
      <c r="JY69" s="172"/>
      <c r="JZ69" s="172"/>
      <c r="KA69" s="172"/>
      <c r="KB69" s="172"/>
      <c r="KC69" s="172"/>
      <c r="KD69" s="172"/>
      <c r="KE69" s="172"/>
      <c r="KF69" s="172"/>
      <c r="KG69" s="172"/>
      <c r="KH69" s="172"/>
      <c r="KI69" s="172"/>
      <c r="KJ69" s="172"/>
      <c r="KK69" s="172"/>
      <c r="KL69" s="172"/>
      <c r="KM69" s="172"/>
      <c r="KN69" s="172"/>
      <c r="KO69" s="172"/>
      <c r="KP69" s="172"/>
      <c r="KQ69" s="172"/>
      <c r="KR69" s="172"/>
      <c r="KS69" s="172"/>
      <c r="KT69" s="172"/>
      <c r="KU69" s="172"/>
      <c r="KV69" s="172"/>
      <c r="KW69" s="172"/>
      <c r="KX69" s="172"/>
      <c r="KY69" s="172"/>
      <c r="KZ69" s="172"/>
      <c r="LA69" s="172"/>
      <c r="LB69" s="172"/>
      <c r="LC69" s="172"/>
      <c r="LD69" s="172"/>
      <c r="LE69" s="172"/>
      <c r="LF69" s="172"/>
      <c r="LG69" s="172"/>
      <c r="LH69" s="172"/>
      <c r="LI69" s="172"/>
      <c r="LJ69" s="172"/>
      <c r="LK69" s="172"/>
      <c r="LL69" s="172"/>
      <c r="LM69" s="172"/>
      <c r="LN69" s="172"/>
      <c r="LO69" s="172"/>
      <c r="LP69" s="172"/>
      <c r="LQ69" s="172"/>
      <c r="LR69" s="172"/>
      <c r="LS69" s="172"/>
      <c r="LT69" s="172"/>
      <c r="LU69" s="172"/>
      <c r="LV69" s="172"/>
      <c r="LW69" s="172"/>
      <c r="LX69" s="172"/>
      <c r="LY69" s="172"/>
      <c r="LZ69" s="172"/>
      <c r="MA69" s="172"/>
      <c r="MB69" s="172"/>
      <c r="MC69" s="172"/>
      <c r="MD69" s="172"/>
      <c r="ME69" s="172"/>
      <c r="MF69" s="172"/>
      <c r="MG69" s="172"/>
      <c r="MH69" s="172"/>
      <c r="MI69" s="172"/>
      <c r="MJ69" s="172"/>
      <c r="MK69" s="172"/>
      <c r="ML69" s="172"/>
      <c r="MM69" s="172"/>
      <c r="MN69" s="172"/>
      <c r="MO69" s="172"/>
      <c r="MP69" s="172"/>
      <c r="MQ69" s="172"/>
      <c r="MR69" s="172"/>
      <c r="MS69" s="172"/>
      <c r="MT69" s="172"/>
      <c r="MU69" s="172"/>
      <c r="MV69" s="172"/>
      <c r="MW69" s="172"/>
      <c r="MX69" s="172"/>
      <c r="MY69" s="172"/>
      <c r="MZ69" s="172"/>
      <c r="NA69" s="172"/>
      <c r="NB69" s="172"/>
      <c r="NC69" s="172"/>
      <c r="ND69" s="172"/>
      <c r="NE69" s="172"/>
      <c r="NF69" s="172"/>
      <c r="NG69" s="172"/>
      <c r="NH69" s="172"/>
      <c r="NI69" s="172"/>
      <c r="NJ69" s="172"/>
      <c r="NK69" s="172"/>
      <c r="NL69" s="172"/>
      <c r="NM69" s="172"/>
      <c r="NN69" s="172"/>
      <c r="NO69" s="172"/>
      <c r="NP69" s="172"/>
      <c r="NQ69" s="172"/>
      <c r="NR69" s="172"/>
      <c r="NS69" s="172"/>
      <c r="NT69" s="172"/>
      <c r="NU69" s="172"/>
      <c r="NV69" s="172"/>
      <c r="NW69" s="172"/>
      <c r="NX69" s="172"/>
      <c r="NY69" s="172"/>
      <c r="NZ69" s="172"/>
      <c r="OA69" s="172"/>
      <c r="OB69" s="172"/>
      <c r="OC69" s="172"/>
      <c r="OD69" s="172"/>
      <c r="OE69" s="172"/>
      <c r="OF69" s="172"/>
      <c r="OG69" s="172"/>
      <c r="OH69" s="172"/>
      <c r="OI69" s="172"/>
      <c r="OJ69" s="172"/>
      <c r="OK69" s="172"/>
      <c r="OL69" s="172"/>
      <c r="OM69" s="172"/>
      <c r="ON69" s="172"/>
      <c r="OO69" s="172"/>
      <c r="OP69" s="172"/>
      <c r="OQ69" s="172"/>
      <c r="OR69" s="172"/>
      <c r="OS69" s="172"/>
      <c r="OT69" s="172"/>
      <c r="OU69" s="172"/>
      <c r="OV69" s="172"/>
      <c r="OW69" s="172"/>
    </row>
    <row r="70" spans="1:413" s="67" customFormat="1" hidden="1" x14ac:dyDescent="0.25">
      <c r="A70" s="272"/>
      <c r="B70" s="68"/>
      <c r="C70" s="167">
        <f t="shared" si="68"/>
        <v>0</v>
      </c>
      <c r="D70" s="197">
        <f t="shared" si="69"/>
        <v>0</v>
      </c>
      <c r="E70" s="81">
        <f t="shared" si="70"/>
        <v>0</v>
      </c>
      <c r="F70" s="197">
        <f t="shared" si="83"/>
        <v>0</v>
      </c>
      <c r="G70" s="197">
        <f t="shared" si="84"/>
        <v>0</v>
      </c>
      <c r="H70" s="81">
        <f t="shared" si="71"/>
        <v>0</v>
      </c>
      <c r="I70" s="198">
        <f t="shared" si="72"/>
        <v>0</v>
      </c>
      <c r="J70" s="199" t="e">
        <f t="shared" si="25"/>
        <v>#DIV/0!</v>
      </c>
      <c r="K70" s="199">
        <f>ABS(I70*100/I1)</f>
        <v>0</v>
      </c>
      <c r="L70" s="198">
        <f>K1</f>
        <v>34</v>
      </c>
      <c r="M70" s="198">
        <f t="shared" ref="M70:M101" si="85">COUNTIF(X70:BS70,"C")+COUNTIF(X70:BS70,"T")</f>
        <v>0</v>
      </c>
      <c r="N70" s="198">
        <f t="shared" si="34"/>
        <v>0</v>
      </c>
      <c r="O70" s="198">
        <f t="shared" si="73"/>
        <v>0</v>
      </c>
      <c r="P70" s="198">
        <f t="shared" si="74"/>
        <v>0</v>
      </c>
      <c r="Q70" s="198">
        <f t="shared" si="75"/>
        <v>0</v>
      </c>
      <c r="R70" s="180">
        <f t="shared" si="76"/>
        <v>0</v>
      </c>
      <c r="S70" s="181">
        <f t="shared" si="77"/>
        <v>0</v>
      </c>
      <c r="T70" s="107">
        <f t="shared" si="78"/>
        <v>0</v>
      </c>
      <c r="U70" s="107">
        <f t="shared" si="45"/>
        <v>0</v>
      </c>
      <c r="V70" s="125">
        <f t="shared" si="27"/>
        <v>0</v>
      </c>
      <c r="W70" s="20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203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203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204">
        <f t="shared" si="42"/>
        <v>0</v>
      </c>
      <c r="FN70" s="205">
        <f t="shared" si="43"/>
        <v>0</v>
      </c>
      <c r="FO70" s="66">
        <f t="shared" si="44"/>
        <v>0</v>
      </c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208">
        <f t="shared" si="79"/>
        <v>0</v>
      </c>
      <c r="HM70" s="81"/>
      <c r="HN70" s="81"/>
      <c r="HO70" s="81"/>
      <c r="HP70" s="317"/>
      <c r="HQ70" s="81"/>
      <c r="HR70" s="81"/>
      <c r="HS70" s="81"/>
      <c r="HT70" s="81"/>
      <c r="HU70" s="81"/>
      <c r="HV70" s="81"/>
      <c r="HW70" s="81"/>
      <c r="HX70" s="81"/>
      <c r="HY70" s="81"/>
      <c r="HZ70" s="81"/>
      <c r="IA70" s="81"/>
      <c r="IB70" s="81"/>
      <c r="IC70" s="81"/>
      <c r="ID70" s="85"/>
      <c r="IE70" s="81"/>
      <c r="IF70" s="81"/>
      <c r="IG70" s="81"/>
      <c r="IH70" s="81"/>
      <c r="II70" s="81"/>
      <c r="IJ70" s="81"/>
      <c r="IK70" s="81"/>
      <c r="IL70" s="81"/>
      <c r="IM70" s="81"/>
      <c r="IN70" s="81"/>
      <c r="IO70" s="81"/>
      <c r="IP70" s="81"/>
      <c r="IQ70" s="81"/>
      <c r="IR70" s="81"/>
      <c r="IS70" s="81"/>
      <c r="IT70" s="125"/>
      <c r="IU70" s="85"/>
      <c r="IV70" s="81"/>
      <c r="IW70" s="81"/>
      <c r="IX70" s="81"/>
      <c r="IY70" s="81"/>
      <c r="IZ70" s="81"/>
      <c r="JA70" s="81"/>
      <c r="JB70" s="81"/>
      <c r="JC70" s="125"/>
      <c r="JD70" s="85"/>
      <c r="JE70" s="81"/>
      <c r="JF70" s="81"/>
      <c r="JG70" s="81"/>
      <c r="JH70" s="125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</row>
    <row r="71" spans="1:413" s="67" customFormat="1" hidden="1" x14ac:dyDescent="0.25">
      <c r="A71" s="266"/>
      <c r="B71" s="68"/>
      <c r="C71" s="167">
        <f t="shared" si="68"/>
        <v>0</v>
      </c>
      <c r="D71" s="197">
        <f t="shared" si="69"/>
        <v>0</v>
      </c>
      <c r="E71" s="81">
        <f t="shared" si="70"/>
        <v>0</v>
      </c>
      <c r="F71" s="197">
        <f t="shared" si="83"/>
        <v>0</v>
      </c>
      <c r="G71" s="197">
        <f t="shared" si="84"/>
        <v>0</v>
      </c>
      <c r="H71" s="81">
        <f t="shared" si="71"/>
        <v>0</v>
      </c>
      <c r="I71" s="198">
        <f t="shared" si="72"/>
        <v>0</v>
      </c>
      <c r="J71" s="199" t="e">
        <f t="shared" si="25"/>
        <v>#DIV/0!</v>
      </c>
      <c r="K71" s="199">
        <f>ABS(I71*100/I1)</f>
        <v>0</v>
      </c>
      <c r="L71" s="198">
        <f>K1</f>
        <v>34</v>
      </c>
      <c r="M71" s="198">
        <f t="shared" si="85"/>
        <v>0</v>
      </c>
      <c r="N71" s="198">
        <f t="shared" si="34"/>
        <v>0</v>
      </c>
      <c r="O71" s="198">
        <f t="shared" si="73"/>
        <v>0</v>
      </c>
      <c r="P71" s="198">
        <f t="shared" si="74"/>
        <v>0</v>
      </c>
      <c r="Q71" s="198">
        <f t="shared" si="75"/>
        <v>0</v>
      </c>
      <c r="R71" s="180">
        <f t="shared" si="76"/>
        <v>0</v>
      </c>
      <c r="S71" s="181">
        <f t="shared" si="77"/>
        <v>0</v>
      </c>
      <c r="T71" s="107">
        <f t="shared" si="78"/>
        <v>0</v>
      </c>
      <c r="U71" s="107">
        <f t="shared" ref="U71:U90" si="86">S71+T71</f>
        <v>0</v>
      </c>
      <c r="V71" s="125">
        <f t="shared" si="27"/>
        <v>0</v>
      </c>
      <c r="W71" s="20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203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203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204">
        <f t="shared" si="42"/>
        <v>0</v>
      </c>
      <c r="FN71" s="205">
        <f t="shared" si="43"/>
        <v>0</v>
      </c>
      <c r="FO71" s="66">
        <f t="shared" si="44"/>
        <v>0</v>
      </c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208">
        <f t="shared" si="79"/>
        <v>0</v>
      </c>
      <c r="HM71" s="81"/>
      <c r="HN71" s="81"/>
      <c r="HO71" s="81"/>
      <c r="HP71" s="317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5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125"/>
      <c r="IU71" s="85"/>
      <c r="IV71" s="81"/>
      <c r="IW71" s="81"/>
      <c r="IX71" s="81"/>
      <c r="IY71" s="81"/>
      <c r="IZ71" s="81"/>
      <c r="JA71" s="81"/>
      <c r="JB71" s="81"/>
      <c r="JC71" s="125"/>
      <c r="JD71" s="85"/>
      <c r="JE71" s="81"/>
      <c r="JF71" s="81"/>
      <c r="JG71" s="81"/>
      <c r="JH71" s="125"/>
      <c r="JI71" s="172"/>
      <c r="JJ71" s="172"/>
      <c r="JK71" s="172"/>
      <c r="JL71" s="172"/>
      <c r="JM71" s="172"/>
      <c r="JN71" s="172"/>
      <c r="JO71" s="172"/>
      <c r="JP71" s="172"/>
      <c r="JQ71" s="172"/>
      <c r="JR71" s="172"/>
      <c r="JS71" s="172"/>
      <c r="JT71" s="172"/>
      <c r="JU71" s="172"/>
      <c r="JV71" s="172"/>
      <c r="JW71" s="172"/>
      <c r="JX71" s="172"/>
      <c r="JY71" s="172"/>
      <c r="JZ71" s="172"/>
      <c r="KA71" s="172"/>
      <c r="KB71" s="172"/>
      <c r="KC71" s="172"/>
      <c r="KD71" s="172"/>
      <c r="KE71" s="172"/>
      <c r="KF71" s="172"/>
      <c r="KG71" s="172"/>
      <c r="KH71" s="172"/>
      <c r="KI71" s="172"/>
      <c r="KJ71" s="172"/>
      <c r="KK71" s="172"/>
      <c r="KL71" s="172"/>
      <c r="KM71" s="172"/>
      <c r="KN71" s="172"/>
      <c r="KO71" s="172"/>
      <c r="KP71" s="172"/>
      <c r="KQ71" s="172"/>
      <c r="KR71" s="172"/>
      <c r="KS71" s="172"/>
      <c r="KT71" s="172"/>
      <c r="KU71" s="172"/>
      <c r="KV71" s="172"/>
      <c r="KW71" s="172"/>
      <c r="KX71" s="172"/>
      <c r="KY71" s="172"/>
      <c r="KZ71" s="172"/>
      <c r="LA71" s="172"/>
      <c r="LB71" s="172"/>
      <c r="LC71" s="172"/>
      <c r="LD71" s="172"/>
      <c r="LE71" s="172"/>
      <c r="LF71" s="172"/>
      <c r="LG71" s="172"/>
      <c r="LH71" s="172"/>
      <c r="LI71" s="172"/>
      <c r="LJ71" s="172"/>
      <c r="LK71" s="172"/>
      <c r="LL71" s="172"/>
      <c r="LM71" s="172"/>
      <c r="LN71" s="172"/>
      <c r="LO71" s="172"/>
      <c r="LP71" s="172"/>
      <c r="LQ71" s="172"/>
      <c r="LR71" s="172"/>
      <c r="LS71" s="172"/>
      <c r="LT71" s="172"/>
      <c r="LU71" s="172"/>
      <c r="LV71" s="172"/>
      <c r="LW71" s="172"/>
      <c r="LX71" s="172"/>
      <c r="LY71" s="172"/>
      <c r="LZ71" s="172"/>
      <c r="MA71" s="172"/>
      <c r="MB71" s="172"/>
      <c r="MC71" s="172"/>
      <c r="MD71" s="172"/>
      <c r="ME71" s="172"/>
      <c r="MF71" s="172"/>
      <c r="MG71" s="172"/>
      <c r="MH71" s="172"/>
      <c r="MI71" s="172"/>
      <c r="MJ71" s="172"/>
      <c r="MK71" s="172"/>
      <c r="ML71" s="172"/>
      <c r="MM71" s="172"/>
      <c r="MN71" s="172"/>
      <c r="MO71" s="172"/>
      <c r="MP71" s="172"/>
      <c r="MQ71" s="172"/>
      <c r="MR71" s="172"/>
      <c r="MS71" s="172"/>
      <c r="MT71" s="172"/>
      <c r="MU71" s="172"/>
      <c r="MV71" s="172"/>
      <c r="MW71" s="172"/>
      <c r="MX71" s="172"/>
      <c r="MY71" s="172"/>
      <c r="MZ71" s="172"/>
      <c r="NA71" s="172"/>
      <c r="NB71" s="172"/>
      <c r="NC71" s="172"/>
      <c r="ND71" s="172"/>
      <c r="NE71" s="172"/>
      <c r="NF71" s="172"/>
      <c r="NG71" s="172"/>
      <c r="NH71" s="172"/>
      <c r="NI71" s="172"/>
      <c r="NJ71" s="172"/>
      <c r="NK71" s="172"/>
      <c r="NL71" s="172"/>
      <c r="NM71" s="172"/>
      <c r="NN71" s="172"/>
      <c r="NO71" s="172"/>
      <c r="NP71" s="172"/>
      <c r="NQ71" s="172"/>
      <c r="NR71" s="172"/>
      <c r="NS71" s="172"/>
      <c r="NT71" s="172"/>
      <c r="NU71" s="172"/>
      <c r="NV71" s="172"/>
      <c r="NW71" s="172"/>
      <c r="NX71" s="172"/>
      <c r="NY71" s="172"/>
      <c r="NZ71" s="172"/>
      <c r="OA71" s="172"/>
      <c r="OB71" s="172"/>
      <c r="OC71" s="172"/>
      <c r="OD71" s="172"/>
      <c r="OE71" s="172"/>
      <c r="OF71" s="172"/>
      <c r="OG71" s="172"/>
      <c r="OH71" s="172"/>
      <c r="OI71" s="172"/>
      <c r="OJ71" s="172"/>
      <c r="OK71" s="172"/>
      <c r="OL71" s="172"/>
      <c r="OM71" s="172"/>
      <c r="ON71" s="172"/>
      <c r="OO71" s="172"/>
      <c r="OP71" s="172"/>
      <c r="OQ71" s="172"/>
      <c r="OR71" s="172"/>
      <c r="OS71" s="172"/>
      <c r="OT71" s="172"/>
      <c r="OU71" s="172"/>
      <c r="OV71" s="172"/>
      <c r="OW71" s="172"/>
    </row>
    <row r="72" spans="1:413" s="67" customFormat="1" hidden="1" x14ac:dyDescent="0.25">
      <c r="A72" s="266"/>
      <c r="B72" s="68"/>
      <c r="C72" s="167">
        <f t="shared" si="68"/>
        <v>0</v>
      </c>
      <c r="D72" s="197">
        <f t="shared" si="69"/>
        <v>0</v>
      </c>
      <c r="E72" s="81">
        <f t="shared" si="70"/>
        <v>0</v>
      </c>
      <c r="F72" s="197">
        <f t="shared" si="83"/>
        <v>0</v>
      </c>
      <c r="G72" s="197">
        <f t="shared" si="84"/>
        <v>0</v>
      </c>
      <c r="H72" s="81">
        <f t="shared" si="71"/>
        <v>0</v>
      </c>
      <c r="I72" s="198">
        <f t="shared" si="72"/>
        <v>0</v>
      </c>
      <c r="J72" s="199" t="e">
        <f>ABS(I72/C72)</f>
        <v>#DIV/0!</v>
      </c>
      <c r="K72" s="199">
        <f>ABS(I72*100/I1)</f>
        <v>0</v>
      </c>
      <c r="L72" s="198">
        <f>K1</f>
        <v>34</v>
      </c>
      <c r="M72" s="198">
        <f t="shared" si="85"/>
        <v>0</v>
      </c>
      <c r="N72" s="198">
        <f>SUM(O72:Q72)</f>
        <v>0</v>
      </c>
      <c r="O72" s="198">
        <f t="shared" si="73"/>
        <v>0</v>
      </c>
      <c r="P72" s="198">
        <f t="shared" si="74"/>
        <v>0</v>
      </c>
      <c r="Q72" s="198">
        <f t="shared" si="75"/>
        <v>0</v>
      </c>
      <c r="R72" s="180">
        <f t="shared" si="76"/>
        <v>0</v>
      </c>
      <c r="S72" s="181">
        <f t="shared" si="77"/>
        <v>0</v>
      </c>
      <c r="T72" s="107">
        <f t="shared" si="78"/>
        <v>0</v>
      </c>
      <c r="U72" s="107">
        <f t="shared" si="86"/>
        <v>0</v>
      </c>
      <c r="V72" s="125">
        <f>HL72</f>
        <v>0</v>
      </c>
      <c r="W72" s="20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203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203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  <c r="EI72" s="81"/>
      <c r="EJ72" s="81"/>
      <c r="EK72" s="81"/>
      <c r="EL72" s="81"/>
      <c r="EM72" s="81"/>
      <c r="EN72" s="81"/>
      <c r="EO72" s="81"/>
      <c r="EP72" s="81"/>
      <c r="EQ72" s="81"/>
      <c r="ER72" s="81"/>
      <c r="ES72" s="81"/>
      <c r="ET72" s="81"/>
      <c r="EU72" s="81"/>
      <c r="EV72" s="81"/>
      <c r="EW72" s="81"/>
      <c r="EX72" s="81"/>
      <c r="EY72" s="81"/>
      <c r="EZ72" s="81"/>
      <c r="FA72" s="81"/>
      <c r="FB72" s="81"/>
      <c r="FC72" s="81"/>
      <c r="FD72" s="81"/>
      <c r="FE72" s="81"/>
      <c r="FF72" s="81"/>
      <c r="FG72" s="81"/>
      <c r="FH72" s="81"/>
      <c r="FI72" s="81"/>
      <c r="FJ72" s="81"/>
      <c r="FK72" s="81"/>
      <c r="FL72" s="81"/>
      <c r="FM72" s="204">
        <f t="shared" si="42"/>
        <v>0</v>
      </c>
      <c r="FN72" s="205">
        <f t="shared" si="43"/>
        <v>0</v>
      </c>
      <c r="FO72" s="66">
        <f t="shared" si="44"/>
        <v>0</v>
      </c>
      <c r="FP72" s="81"/>
      <c r="FQ72" s="81"/>
      <c r="FR72" s="81"/>
      <c r="FS72" s="81"/>
      <c r="FT72" s="81"/>
      <c r="FU72" s="81"/>
      <c r="FV72" s="81"/>
      <c r="FW72" s="81"/>
      <c r="FX72" s="81"/>
      <c r="FY72" s="81"/>
      <c r="FZ72" s="81"/>
      <c r="GA72" s="81"/>
      <c r="GB72" s="81"/>
      <c r="GC72" s="81"/>
      <c r="GD72" s="81"/>
      <c r="GE72" s="81"/>
      <c r="GF72" s="81"/>
      <c r="GG72" s="81"/>
      <c r="GH72" s="81"/>
      <c r="GI72" s="81"/>
      <c r="GJ72" s="81"/>
      <c r="GK72" s="81"/>
      <c r="GL72" s="81"/>
      <c r="GM72" s="81"/>
      <c r="GN72" s="81"/>
      <c r="GO72" s="81"/>
      <c r="GP72" s="81"/>
      <c r="GQ72" s="81"/>
      <c r="GR72" s="81"/>
      <c r="GS72" s="81"/>
      <c r="GT72" s="81"/>
      <c r="GU72" s="81"/>
      <c r="GV72" s="81"/>
      <c r="GW72" s="81"/>
      <c r="GX72" s="81"/>
      <c r="GY72" s="81"/>
      <c r="GZ72" s="81"/>
      <c r="HA72" s="81"/>
      <c r="HB72" s="81"/>
      <c r="HC72" s="81"/>
      <c r="HD72" s="81"/>
      <c r="HE72" s="81"/>
      <c r="HF72" s="81"/>
      <c r="HG72" s="81"/>
      <c r="HH72" s="81"/>
      <c r="HI72" s="81"/>
      <c r="HJ72" s="81"/>
      <c r="HK72" s="81"/>
      <c r="HL72" s="208">
        <f t="shared" si="79"/>
        <v>0</v>
      </c>
      <c r="HM72" s="81"/>
      <c r="HN72" s="81"/>
      <c r="HO72" s="81"/>
      <c r="HP72" s="317"/>
      <c r="HQ72" s="81"/>
      <c r="HR72" s="81"/>
      <c r="HS72" s="81"/>
      <c r="HT72" s="81"/>
      <c r="HU72" s="81"/>
      <c r="HV72" s="81"/>
      <c r="HW72" s="81"/>
      <c r="HX72" s="81"/>
      <c r="HY72" s="81"/>
      <c r="HZ72" s="81"/>
      <c r="IA72" s="81"/>
      <c r="IB72" s="81"/>
      <c r="IC72" s="81"/>
      <c r="ID72" s="85"/>
      <c r="IE72" s="81"/>
      <c r="IF72" s="81"/>
      <c r="IG72" s="81"/>
      <c r="IH72" s="81"/>
      <c r="II72" s="81"/>
      <c r="IJ72" s="81"/>
      <c r="IK72" s="81"/>
      <c r="IL72" s="81"/>
      <c r="IM72" s="81"/>
      <c r="IN72" s="81"/>
      <c r="IO72" s="81"/>
      <c r="IP72" s="81"/>
      <c r="IQ72" s="81"/>
      <c r="IR72" s="81"/>
      <c r="IS72" s="81"/>
      <c r="IT72" s="125"/>
      <c r="IU72" s="85"/>
      <c r="IV72" s="81"/>
      <c r="IW72" s="81"/>
      <c r="IX72" s="81"/>
      <c r="IY72" s="81"/>
      <c r="IZ72" s="81"/>
      <c r="JA72" s="81"/>
      <c r="JB72" s="81"/>
      <c r="JC72" s="125"/>
      <c r="JD72" s="85"/>
      <c r="JE72" s="81"/>
      <c r="JF72" s="81"/>
      <c r="JG72" s="81"/>
      <c r="JH72" s="125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  <c r="NI72" s="172"/>
      <c r="NJ72" s="172"/>
      <c r="NK72" s="172"/>
      <c r="NL72" s="172"/>
      <c r="NM72" s="172"/>
      <c r="NN72" s="172"/>
      <c r="NO72" s="172"/>
      <c r="NP72" s="172"/>
      <c r="NQ72" s="172"/>
      <c r="NR72" s="172"/>
      <c r="NS72" s="172"/>
      <c r="NT72" s="172"/>
      <c r="NU72" s="172"/>
      <c r="NV72" s="172"/>
      <c r="NW72" s="172"/>
      <c r="NX72" s="172"/>
      <c r="NY72" s="172"/>
      <c r="NZ72" s="172"/>
      <c r="OA72" s="172"/>
      <c r="OB72" s="172"/>
      <c r="OC72" s="172"/>
      <c r="OD72" s="172"/>
      <c r="OE72" s="172"/>
      <c r="OF72" s="172"/>
      <c r="OG72" s="172"/>
      <c r="OH72" s="172"/>
      <c r="OI72" s="172"/>
      <c r="OJ72" s="172"/>
      <c r="OK72" s="172"/>
      <c r="OL72" s="172"/>
      <c r="OM72" s="172"/>
      <c r="ON72" s="172"/>
      <c r="OO72" s="172"/>
      <c r="OP72" s="172"/>
      <c r="OQ72" s="172"/>
      <c r="OR72" s="172"/>
      <c r="OS72" s="172"/>
      <c r="OT72" s="172"/>
      <c r="OU72" s="172"/>
      <c r="OV72" s="172"/>
      <c r="OW72" s="172"/>
    </row>
    <row r="73" spans="1:413" s="67" customFormat="1" hidden="1" x14ac:dyDescent="0.25">
      <c r="A73" s="266"/>
      <c r="B73" s="68"/>
      <c r="C73" s="167">
        <f t="shared" si="68"/>
        <v>0</v>
      </c>
      <c r="D73" s="197">
        <f t="shared" si="69"/>
        <v>0</v>
      </c>
      <c r="E73" s="81">
        <f t="shared" si="70"/>
        <v>0</v>
      </c>
      <c r="F73" s="197">
        <f t="shared" si="83"/>
        <v>0</v>
      </c>
      <c r="G73" s="197">
        <f t="shared" si="84"/>
        <v>0</v>
      </c>
      <c r="H73" s="81">
        <f t="shared" si="71"/>
        <v>0</v>
      </c>
      <c r="I73" s="198">
        <f t="shared" si="72"/>
        <v>0</v>
      </c>
      <c r="J73" s="199" t="e">
        <f>ABS(I73/C73)</f>
        <v>#DIV/0!</v>
      </c>
      <c r="K73" s="199">
        <f>ABS(I73*100/I1)</f>
        <v>0</v>
      </c>
      <c r="L73" s="198">
        <f>K1</f>
        <v>34</v>
      </c>
      <c r="M73" s="198">
        <f t="shared" si="85"/>
        <v>0</v>
      </c>
      <c r="N73" s="198">
        <f>SUM(O73:Q73)</f>
        <v>0</v>
      </c>
      <c r="O73" s="198">
        <f t="shared" si="73"/>
        <v>0</v>
      </c>
      <c r="P73" s="198">
        <f t="shared" si="74"/>
        <v>0</v>
      </c>
      <c r="Q73" s="198">
        <f t="shared" si="75"/>
        <v>0</v>
      </c>
      <c r="R73" s="180">
        <f t="shared" si="76"/>
        <v>0</v>
      </c>
      <c r="S73" s="181">
        <f t="shared" si="77"/>
        <v>0</v>
      </c>
      <c r="T73" s="107">
        <f t="shared" si="78"/>
        <v>0</v>
      </c>
      <c r="U73" s="107">
        <f t="shared" si="86"/>
        <v>0</v>
      </c>
      <c r="V73" s="125">
        <f>HL73</f>
        <v>0</v>
      </c>
      <c r="W73" s="20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203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203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204">
        <f t="shared" si="42"/>
        <v>0</v>
      </c>
      <c r="FN73" s="205">
        <f t="shared" si="43"/>
        <v>0</v>
      </c>
      <c r="FO73" s="66">
        <f t="shared" si="44"/>
        <v>0</v>
      </c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208">
        <f t="shared" si="79"/>
        <v>0</v>
      </c>
      <c r="HM73" s="81"/>
      <c r="HN73" s="81"/>
      <c r="HO73" s="81"/>
      <c r="HP73" s="317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5"/>
      <c r="IE73" s="81"/>
      <c r="IF73" s="81"/>
      <c r="IG73" s="81"/>
      <c r="IH73" s="81"/>
      <c r="II73" s="81"/>
      <c r="IJ73" s="81"/>
      <c r="IK73" s="81"/>
      <c r="IL73" s="81"/>
      <c r="IM73" s="81"/>
      <c r="IN73" s="81"/>
      <c r="IO73" s="81"/>
      <c r="IP73" s="81"/>
      <c r="IQ73" s="81"/>
      <c r="IR73" s="81"/>
      <c r="IS73" s="81"/>
      <c r="IT73" s="125"/>
      <c r="IU73" s="85"/>
      <c r="IV73" s="81"/>
      <c r="IW73" s="81"/>
      <c r="IX73" s="81"/>
      <c r="IY73" s="81"/>
      <c r="IZ73" s="81"/>
      <c r="JA73" s="81"/>
      <c r="JB73" s="81"/>
      <c r="JC73" s="125"/>
      <c r="JD73" s="85"/>
      <c r="JE73" s="81"/>
      <c r="JF73" s="81"/>
      <c r="JG73" s="81"/>
      <c r="JH73" s="125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</row>
    <row r="74" spans="1:413" s="67" customFormat="1" hidden="1" x14ac:dyDescent="0.25">
      <c r="A74" s="266"/>
      <c r="B74" s="68"/>
      <c r="C74" s="167">
        <f t="shared" si="68"/>
        <v>0</v>
      </c>
      <c r="D74" s="197">
        <f t="shared" si="69"/>
        <v>0</v>
      </c>
      <c r="E74" s="81">
        <f t="shared" si="70"/>
        <v>0</v>
      </c>
      <c r="F74" s="197">
        <f t="shared" si="83"/>
        <v>0</v>
      </c>
      <c r="G74" s="197">
        <f t="shared" si="84"/>
        <v>0</v>
      </c>
      <c r="H74" s="81">
        <f t="shared" si="71"/>
        <v>0</v>
      </c>
      <c r="I74" s="198">
        <f t="shared" si="72"/>
        <v>0</v>
      </c>
      <c r="J74" s="199" t="e">
        <f>ABS(I74/C74)</f>
        <v>#DIV/0!</v>
      </c>
      <c r="K74" s="199">
        <f>ABS(I74*100/I1)</f>
        <v>0</v>
      </c>
      <c r="L74" s="198">
        <f>K1</f>
        <v>34</v>
      </c>
      <c r="M74" s="198">
        <f t="shared" si="85"/>
        <v>0</v>
      </c>
      <c r="N74" s="198">
        <f>SUM(O74:Q74)</f>
        <v>0</v>
      </c>
      <c r="O74" s="198">
        <f t="shared" si="73"/>
        <v>0</v>
      </c>
      <c r="P74" s="198">
        <f t="shared" si="74"/>
        <v>0</v>
      </c>
      <c r="Q74" s="198">
        <f t="shared" si="75"/>
        <v>0</v>
      </c>
      <c r="R74" s="180">
        <f t="shared" si="76"/>
        <v>0</v>
      </c>
      <c r="S74" s="181">
        <f t="shared" si="77"/>
        <v>0</v>
      </c>
      <c r="T74" s="107">
        <f t="shared" si="78"/>
        <v>0</v>
      </c>
      <c r="U74" s="107">
        <f t="shared" si="86"/>
        <v>0</v>
      </c>
      <c r="V74" s="125">
        <f>HL74</f>
        <v>0</v>
      </c>
      <c r="W74" s="20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203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203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204">
        <f t="shared" si="42"/>
        <v>0</v>
      </c>
      <c r="FN74" s="205">
        <f t="shared" si="43"/>
        <v>0</v>
      </c>
      <c r="FO74" s="66">
        <f t="shared" si="44"/>
        <v>0</v>
      </c>
      <c r="FP74" s="81"/>
      <c r="FQ74" s="81"/>
      <c r="FR74" s="81"/>
      <c r="FS74" s="81"/>
      <c r="FT74" s="81"/>
      <c r="FU74" s="81"/>
      <c r="FV74" s="81"/>
      <c r="FW74" s="81"/>
      <c r="FX74" s="81"/>
      <c r="FY74" s="81"/>
      <c r="FZ74" s="81"/>
      <c r="GA74" s="81"/>
      <c r="GB74" s="81"/>
      <c r="GC74" s="81"/>
      <c r="GD74" s="81"/>
      <c r="GE74" s="81"/>
      <c r="GF74" s="81"/>
      <c r="GG74" s="81"/>
      <c r="GH74" s="81"/>
      <c r="GI74" s="81"/>
      <c r="GJ74" s="81"/>
      <c r="GK74" s="81"/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208">
        <f t="shared" si="79"/>
        <v>0</v>
      </c>
      <c r="HM74" s="81"/>
      <c r="HN74" s="81"/>
      <c r="HO74" s="81"/>
      <c r="HP74" s="317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5"/>
      <c r="IE74" s="81"/>
      <c r="IF74" s="81"/>
      <c r="IG74" s="81"/>
      <c r="IH74" s="81"/>
      <c r="II74" s="81"/>
      <c r="IJ74" s="81"/>
      <c r="IK74" s="81"/>
      <c r="IL74" s="81"/>
      <c r="IM74" s="81"/>
      <c r="IN74" s="81"/>
      <c r="IO74" s="81"/>
      <c r="IP74" s="81"/>
      <c r="IQ74" s="81"/>
      <c r="IR74" s="81"/>
      <c r="IS74" s="81"/>
      <c r="IT74" s="125"/>
      <c r="IU74" s="85"/>
      <c r="IV74" s="81"/>
      <c r="IW74" s="81"/>
      <c r="IX74" s="81"/>
      <c r="IY74" s="81"/>
      <c r="IZ74" s="81"/>
      <c r="JA74" s="81"/>
      <c r="JB74" s="81"/>
      <c r="JC74" s="125"/>
      <c r="JD74" s="85"/>
      <c r="JE74" s="81"/>
      <c r="JF74" s="81"/>
      <c r="JG74" s="81"/>
      <c r="JH74" s="125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</row>
    <row r="75" spans="1:413" s="67" customFormat="1" hidden="1" x14ac:dyDescent="0.25">
      <c r="A75" s="266"/>
      <c r="B75" s="68"/>
      <c r="C75" s="167">
        <f t="shared" si="68"/>
        <v>0</v>
      </c>
      <c r="D75" s="197">
        <f t="shared" si="69"/>
        <v>0</v>
      </c>
      <c r="E75" s="81">
        <f t="shared" si="70"/>
        <v>0</v>
      </c>
      <c r="F75" s="197">
        <f t="shared" si="83"/>
        <v>0</v>
      </c>
      <c r="G75" s="197">
        <f t="shared" si="84"/>
        <v>0</v>
      </c>
      <c r="H75" s="81">
        <f t="shared" si="71"/>
        <v>0</v>
      </c>
      <c r="I75" s="198">
        <f t="shared" si="72"/>
        <v>0</v>
      </c>
      <c r="J75" s="199" t="e">
        <f>ABS(I75/C75)</f>
        <v>#DIV/0!</v>
      </c>
      <c r="K75" s="199">
        <f>ABS(I75*100/I1)</f>
        <v>0</v>
      </c>
      <c r="L75" s="198">
        <f>K1</f>
        <v>34</v>
      </c>
      <c r="M75" s="198">
        <f t="shared" si="85"/>
        <v>0</v>
      </c>
      <c r="N75" s="198">
        <f>SUM(O75:Q75)</f>
        <v>0</v>
      </c>
      <c r="O75" s="198">
        <f t="shared" si="73"/>
        <v>0</v>
      </c>
      <c r="P75" s="198">
        <f t="shared" si="74"/>
        <v>0</v>
      </c>
      <c r="Q75" s="198">
        <f t="shared" si="75"/>
        <v>0</v>
      </c>
      <c r="R75" s="180">
        <f t="shared" si="76"/>
        <v>0</v>
      </c>
      <c r="S75" s="181">
        <f t="shared" si="77"/>
        <v>0</v>
      </c>
      <c r="T75" s="107">
        <f t="shared" si="78"/>
        <v>0</v>
      </c>
      <c r="U75" s="107">
        <f t="shared" si="86"/>
        <v>0</v>
      </c>
      <c r="V75" s="125">
        <f>HL75</f>
        <v>0</v>
      </c>
      <c r="W75" s="20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203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203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204">
        <f t="shared" si="42"/>
        <v>0</v>
      </c>
      <c r="FN75" s="205">
        <f t="shared" si="43"/>
        <v>0</v>
      </c>
      <c r="FO75" s="66">
        <f t="shared" si="44"/>
        <v>0</v>
      </c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208">
        <f t="shared" si="79"/>
        <v>0</v>
      </c>
      <c r="HM75" s="81"/>
      <c r="HN75" s="81"/>
      <c r="HO75" s="81"/>
      <c r="HP75" s="317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5"/>
      <c r="IE75" s="81"/>
      <c r="IF75" s="81"/>
      <c r="IG75" s="81"/>
      <c r="IH75" s="81"/>
      <c r="II75" s="81"/>
      <c r="IJ75" s="81"/>
      <c r="IK75" s="81"/>
      <c r="IL75" s="81"/>
      <c r="IM75" s="81"/>
      <c r="IN75" s="81"/>
      <c r="IO75" s="81"/>
      <c r="IP75" s="81"/>
      <c r="IQ75" s="81"/>
      <c r="IR75" s="81"/>
      <c r="IS75" s="81"/>
      <c r="IT75" s="125"/>
      <c r="IU75" s="85"/>
      <c r="IV75" s="81"/>
      <c r="IW75" s="81"/>
      <c r="IX75" s="81"/>
      <c r="IY75" s="81"/>
      <c r="IZ75" s="81"/>
      <c r="JA75" s="81"/>
      <c r="JB75" s="81"/>
      <c r="JC75" s="125"/>
      <c r="JD75" s="85"/>
      <c r="JE75" s="81"/>
      <c r="JF75" s="81"/>
      <c r="JG75" s="81"/>
      <c r="JH75" s="125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</row>
    <row r="76" spans="1:413" s="67" customFormat="1" hidden="1" x14ac:dyDescent="0.25">
      <c r="A76" s="266"/>
      <c r="B76" s="68"/>
      <c r="C76" s="167">
        <f t="shared" si="68"/>
        <v>0</v>
      </c>
      <c r="D76" s="197">
        <f t="shared" si="69"/>
        <v>0</v>
      </c>
      <c r="E76" s="81">
        <f t="shared" si="70"/>
        <v>0</v>
      </c>
      <c r="F76" s="197">
        <f t="shared" si="83"/>
        <v>0</v>
      </c>
      <c r="G76" s="197">
        <f t="shared" si="84"/>
        <v>0</v>
      </c>
      <c r="H76" s="81">
        <f t="shared" si="71"/>
        <v>0</v>
      </c>
      <c r="I76" s="198">
        <f t="shared" si="72"/>
        <v>0</v>
      </c>
      <c r="J76" s="199" t="e">
        <f>ABS(I76/C76)</f>
        <v>#DIV/0!</v>
      </c>
      <c r="K76" s="199">
        <f>ABS(I76*100/I1)</f>
        <v>0</v>
      </c>
      <c r="L76" s="198">
        <f>K1</f>
        <v>34</v>
      </c>
      <c r="M76" s="198">
        <f t="shared" si="85"/>
        <v>0</v>
      </c>
      <c r="N76" s="198">
        <f>SUM(O76:Q76)</f>
        <v>0</v>
      </c>
      <c r="O76" s="198">
        <f t="shared" si="73"/>
        <v>0</v>
      </c>
      <c r="P76" s="198">
        <f t="shared" si="74"/>
        <v>0</v>
      </c>
      <c r="Q76" s="198">
        <f t="shared" si="75"/>
        <v>0</v>
      </c>
      <c r="R76" s="180">
        <f t="shared" si="76"/>
        <v>0</v>
      </c>
      <c r="S76" s="181">
        <f t="shared" si="77"/>
        <v>0</v>
      </c>
      <c r="T76" s="107">
        <f t="shared" si="78"/>
        <v>0</v>
      </c>
      <c r="U76" s="107">
        <f t="shared" si="86"/>
        <v>0</v>
      </c>
      <c r="V76" s="125">
        <f>HL76</f>
        <v>0</v>
      </c>
      <c r="W76" s="20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203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203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204">
        <f t="shared" si="42"/>
        <v>0</v>
      </c>
      <c r="FN76" s="205">
        <f t="shared" si="43"/>
        <v>0</v>
      </c>
      <c r="FO76" s="66">
        <f t="shared" si="44"/>
        <v>0</v>
      </c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81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208">
        <f t="shared" si="79"/>
        <v>0</v>
      </c>
      <c r="HM76" s="81"/>
      <c r="HN76" s="81"/>
      <c r="HO76" s="81"/>
      <c r="HP76" s="317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5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125"/>
      <c r="IU76" s="85"/>
      <c r="IV76" s="81"/>
      <c r="IW76" s="81"/>
      <c r="IX76" s="81"/>
      <c r="IY76" s="81"/>
      <c r="IZ76" s="81"/>
      <c r="JA76" s="81"/>
      <c r="JB76" s="81"/>
      <c r="JC76" s="125"/>
      <c r="JD76" s="85"/>
      <c r="JE76" s="81"/>
      <c r="JF76" s="81"/>
      <c r="JG76" s="81"/>
      <c r="JH76" s="125"/>
      <c r="JI76" s="172"/>
      <c r="JJ76" s="172"/>
      <c r="JK76" s="172"/>
      <c r="JL76" s="172"/>
      <c r="JM76" s="172"/>
      <c r="JN76" s="172"/>
      <c r="JO76" s="172"/>
      <c r="JP76" s="172"/>
      <c r="JQ76" s="172"/>
      <c r="JR76" s="172"/>
      <c r="JS76" s="172"/>
      <c r="JT76" s="172"/>
      <c r="JU76" s="172"/>
      <c r="JV76" s="172"/>
      <c r="JW76" s="172"/>
      <c r="JX76" s="172"/>
      <c r="JY76" s="172"/>
      <c r="JZ76" s="172"/>
      <c r="KA76" s="172"/>
      <c r="KB76" s="172"/>
      <c r="KC76" s="172"/>
      <c r="KD76" s="172"/>
      <c r="KE76" s="172"/>
      <c r="KF76" s="172"/>
      <c r="KG76" s="172"/>
      <c r="KH76" s="172"/>
      <c r="KI76" s="172"/>
      <c r="KJ76" s="172"/>
      <c r="KK76" s="172"/>
      <c r="KL76" s="172"/>
      <c r="KM76" s="172"/>
      <c r="KN76" s="172"/>
      <c r="KO76" s="172"/>
      <c r="KP76" s="172"/>
      <c r="KQ76" s="172"/>
      <c r="KR76" s="172"/>
      <c r="KS76" s="172"/>
      <c r="KT76" s="172"/>
      <c r="KU76" s="172"/>
      <c r="KV76" s="172"/>
      <c r="KW76" s="172"/>
      <c r="KX76" s="172"/>
      <c r="KY76" s="172"/>
      <c r="KZ76" s="172"/>
      <c r="LA76" s="172"/>
      <c r="LB76" s="172"/>
      <c r="LC76" s="172"/>
      <c r="LD76" s="172"/>
      <c r="LE76" s="172"/>
      <c r="LF76" s="172"/>
      <c r="LG76" s="172"/>
      <c r="LH76" s="172"/>
      <c r="LI76" s="172"/>
      <c r="LJ76" s="172"/>
      <c r="LK76" s="172"/>
      <c r="LL76" s="172"/>
      <c r="LM76" s="172"/>
      <c r="LN76" s="172"/>
      <c r="LO76" s="172"/>
      <c r="LP76" s="172"/>
      <c r="LQ76" s="172"/>
      <c r="LR76" s="172"/>
      <c r="LS76" s="172"/>
      <c r="LT76" s="172"/>
      <c r="LU76" s="172"/>
      <c r="LV76" s="172"/>
      <c r="LW76" s="172"/>
      <c r="LX76" s="172"/>
      <c r="LY76" s="172"/>
      <c r="LZ76" s="172"/>
      <c r="MA76" s="172"/>
      <c r="MB76" s="172"/>
      <c r="MC76" s="172"/>
      <c r="MD76" s="172"/>
      <c r="ME76" s="172"/>
      <c r="MF76" s="172"/>
      <c r="MG76" s="172"/>
      <c r="MH76" s="172"/>
      <c r="MI76" s="172"/>
      <c r="MJ76" s="172"/>
      <c r="MK76" s="172"/>
      <c r="ML76" s="172"/>
      <c r="MM76" s="172"/>
      <c r="MN76" s="172"/>
      <c r="MO76" s="172"/>
      <c r="MP76" s="172"/>
      <c r="MQ76" s="172"/>
      <c r="MR76" s="172"/>
      <c r="MS76" s="172"/>
      <c r="MT76" s="172"/>
      <c r="MU76" s="172"/>
      <c r="MV76" s="172"/>
      <c r="MW76" s="172"/>
      <c r="MX76" s="172"/>
      <c r="MY76" s="172"/>
      <c r="MZ76" s="172"/>
      <c r="NA76" s="172"/>
      <c r="NB76" s="172"/>
      <c r="NC76" s="172"/>
      <c r="ND76" s="172"/>
      <c r="NE76" s="172"/>
      <c r="NF76" s="172"/>
      <c r="NG76" s="172"/>
      <c r="NH76" s="172"/>
      <c r="NI76" s="172"/>
      <c r="NJ76" s="172"/>
      <c r="NK76" s="172"/>
      <c r="NL76" s="172"/>
      <c r="NM76" s="172"/>
      <c r="NN76" s="172"/>
      <c r="NO76" s="172"/>
      <c r="NP76" s="172"/>
      <c r="NQ76" s="172"/>
      <c r="NR76" s="172"/>
      <c r="NS76" s="172"/>
      <c r="NT76" s="172"/>
      <c r="NU76" s="172"/>
      <c r="NV76" s="172"/>
      <c r="NW76" s="172"/>
      <c r="NX76" s="172"/>
      <c r="NY76" s="172"/>
      <c r="NZ76" s="172"/>
      <c r="OA76" s="172"/>
      <c r="OB76" s="172"/>
      <c r="OC76" s="172"/>
      <c r="OD76" s="172"/>
      <c r="OE76" s="172"/>
      <c r="OF76" s="172"/>
      <c r="OG76" s="172"/>
      <c r="OH76" s="172"/>
      <c r="OI76" s="172"/>
      <c r="OJ76" s="172"/>
      <c r="OK76" s="172"/>
      <c r="OL76" s="172"/>
      <c r="OM76" s="172"/>
      <c r="ON76" s="172"/>
      <c r="OO76" s="172"/>
      <c r="OP76" s="172"/>
      <c r="OQ76" s="172"/>
      <c r="OR76" s="172"/>
      <c r="OS76" s="172"/>
      <c r="OT76" s="172"/>
      <c r="OU76" s="172"/>
      <c r="OV76" s="172"/>
      <c r="OW76" s="172"/>
    </row>
    <row r="77" spans="1:413" s="65" customFormat="1" hidden="1" x14ac:dyDescent="0.25">
      <c r="A77" s="266"/>
      <c r="B77" s="68"/>
      <c r="C77" s="167">
        <f t="shared" si="68"/>
        <v>0</v>
      </c>
      <c r="D77" s="197">
        <f t="shared" si="69"/>
        <v>0</v>
      </c>
      <c r="E77" s="81">
        <f t="shared" si="70"/>
        <v>0</v>
      </c>
      <c r="F77" s="197">
        <f t="shared" si="83"/>
        <v>0</v>
      </c>
      <c r="G77" s="197">
        <f t="shared" si="84"/>
        <v>0</v>
      </c>
      <c r="H77" s="81">
        <f t="shared" si="71"/>
        <v>0</v>
      </c>
      <c r="I77" s="198">
        <f t="shared" si="72"/>
        <v>0</v>
      </c>
      <c r="J77" s="199" t="e">
        <f t="shared" si="25"/>
        <v>#DIV/0!</v>
      </c>
      <c r="K77" s="199">
        <f>ABS(I77*100/I1)</f>
        <v>0</v>
      </c>
      <c r="L77" s="198">
        <f>K1</f>
        <v>34</v>
      </c>
      <c r="M77" s="198">
        <f t="shared" si="85"/>
        <v>0</v>
      </c>
      <c r="N77" s="198">
        <f t="shared" si="34"/>
        <v>0</v>
      </c>
      <c r="O77" s="198">
        <f t="shared" ref="O77:O101" si="87">COUNTIF(AA77:BS77,"DT")</f>
        <v>0</v>
      </c>
      <c r="P77" s="198">
        <f t="shared" ref="P77:P101" si="88">COUNTIF(AA77:BS77,"L")</f>
        <v>0</v>
      </c>
      <c r="Q77" s="198">
        <f t="shared" ref="Q77:Q101" si="89">COUNTIF(AA77:BS77,"S")</f>
        <v>0</v>
      </c>
      <c r="R77" s="180">
        <f t="shared" ref="R77:R107" si="90">COUNTIF(FS77:HJ77,1)</f>
        <v>0</v>
      </c>
      <c r="S77" s="181">
        <f t="shared" ref="S77:S107" si="91">COUNTIF(FS77:HJ77,2)</f>
        <v>0</v>
      </c>
      <c r="T77" s="107">
        <f t="shared" ref="T77:T107" si="92">COUNTIF(FS77:HJ77,"R")</f>
        <v>0</v>
      </c>
      <c r="U77" s="107">
        <f t="shared" si="86"/>
        <v>0</v>
      </c>
      <c r="V77" s="125">
        <f t="shared" si="27"/>
        <v>0</v>
      </c>
      <c r="W77" s="20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203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203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204">
        <f t="shared" si="42"/>
        <v>0</v>
      </c>
      <c r="FN77" s="205">
        <f t="shared" si="43"/>
        <v>0</v>
      </c>
      <c r="FO77" s="66">
        <f t="shared" si="44"/>
        <v>0</v>
      </c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208">
        <f t="shared" si="79"/>
        <v>0</v>
      </c>
      <c r="HM77" s="81"/>
      <c r="HN77" s="81"/>
      <c r="HO77" s="81"/>
      <c r="HP77" s="317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5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125"/>
      <c r="IU77" s="85"/>
      <c r="IV77" s="81"/>
      <c r="IW77" s="81"/>
      <c r="IX77" s="81"/>
      <c r="IY77" s="81"/>
      <c r="IZ77" s="81"/>
      <c r="JA77" s="81"/>
      <c r="JB77" s="81"/>
      <c r="JC77" s="125"/>
      <c r="JD77" s="85"/>
      <c r="JE77" s="81"/>
      <c r="JF77" s="81"/>
      <c r="JG77" s="81"/>
      <c r="JH77" s="125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</row>
    <row r="78" spans="1:413" s="67" customFormat="1" hidden="1" x14ac:dyDescent="0.25">
      <c r="A78" s="266"/>
      <c r="B78" s="68"/>
      <c r="C78" s="167">
        <f t="shared" si="68"/>
        <v>0</v>
      </c>
      <c r="D78" s="197">
        <f t="shared" si="69"/>
        <v>0</v>
      </c>
      <c r="E78" s="81">
        <f t="shared" si="70"/>
        <v>0</v>
      </c>
      <c r="F78" s="197">
        <f t="shared" si="83"/>
        <v>0</v>
      </c>
      <c r="G78" s="197">
        <f t="shared" si="84"/>
        <v>0</v>
      </c>
      <c r="H78" s="81">
        <f t="shared" si="71"/>
        <v>0</v>
      </c>
      <c r="I78" s="198">
        <f t="shared" si="72"/>
        <v>0</v>
      </c>
      <c r="J78" s="199" t="e">
        <f t="shared" si="25"/>
        <v>#DIV/0!</v>
      </c>
      <c r="K78" s="199">
        <f>ABS(I78*100/I1)</f>
        <v>0</v>
      </c>
      <c r="L78" s="198">
        <f>K1</f>
        <v>34</v>
      </c>
      <c r="M78" s="198">
        <f t="shared" si="85"/>
        <v>0</v>
      </c>
      <c r="N78" s="198">
        <f t="shared" si="34"/>
        <v>0</v>
      </c>
      <c r="O78" s="198">
        <f t="shared" si="87"/>
        <v>0</v>
      </c>
      <c r="P78" s="198">
        <f t="shared" si="88"/>
        <v>0</v>
      </c>
      <c r="Q78" s="198">
        <f t="shared" si="89"/>
        <v>0</v>
      </c>
      <c r="R78" s="180">
        <f t="shared" si="90"/>
        <v>0</v>
      </c>
      <c r="S78" s="181">
        <f t="shared" si="91"/>
        <v>0</v>
      </c>
      <c r="T78" s="107">
        <f t="shared" si="92"/>
        <v>0</v>
      </c>
      <c r="U78" s="107">
        <f t="shared" si="86"/>
        <v>0</v>
      </c>
      <c r="V78" s="125">
        <f t="shared" si="27"/>
        <v>0</v>
      </c>
      <c r="W78" s="20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203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203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204">
        <f t="shared" si="42"/>
        <v>0</v>
      </c>
      <c r="FN78" s="205">
        <f t="shared" si="43"/>
        <v>0</v>
      </c>
      <c r="FO78" s="66">
        <f t="shared" si="44"/>
        <v>0</v>
      </c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208">
        <f t="shared" si="79"/>
        <v>0</v>
      </c>
      <c r="HM78" s="81"/>
      <c r="HN78" s="81"/>
      <c r="HO78" s="81"/>
      <c r="HP78" s="317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5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125"/>
      <c r="IU78" s="85"/>
      <c r="IV78" s="81"/>
      <c r="IW78" s="81"/>
      <c r="IX78" s="81"/>
      <c r="IY78" s="81"/>
      <c r="IZ78" s="81"/>
      <c r="JA78" s="81"/>
      <c r="JB78" s="81"/>
      <c r="JC78" s="125"/>
      <c r="JD78" s="85"/>
      <c r="JE78" s="81"/>
      <c r="JF78" s="81"/>
      <c r="JG78" s="81"/>
      <c r="JH78" s="125"/>
      <c r="JI78" s="172"/>
      <c r="JJ78" s="172"/>
      <c r="JK78" s="172"/>
      <c r="JL78" s="172"/>
      <c r="JM78" s="172"/>
      <c r="JN78" s="172"/>
      <c r="JO78" s="172"/>
      <c r="JP78" s="172"/>
      <c r="JQ78" s="172"/>
      <c r="JR78" s="172"/>
      <c r="JS78" s="172"/>
      <c r="JT78" s="172"/>
      <c r="JU78" s="172"/>
      <c r="JV78" s="172"/>
      <c r="JW78" s="172"/>
      <c r="JX78" s="172"/>
      <c r="JY78" s="172"/>
      <c r="JZ78" s="172"/>
      <c r="KA78" s="172"/>
      <c r="KB78" s="172"/>
      <c r="KC78" s="172"/>
      <c r="KD78" s="172"/>
      <c r="KE78" s="172"/>
      <c r="KF78" s="172"/>
      <c r="KG78" s="172"/>
      <c r="KH78" s="172"/>
      <c r="KI78" s="172"/>
      <c r="KJ78" s="172"/>
      <c r="KK78" s="172"/>
      <c r="KL78" s="172"/>
      <c r="KM78" s="172"/>
      <c r="KN78" s="172"/>
      <c r="KO78" s="172"/>
      <c r="KP78" s="172"/>
      <c r="KQ78" s="172"/>
      <c r="KR78" s="172"/>
      <c r="KS78" s="172"/>
      <c r="KT78" s="172"/>
      <c r="KU78" s="172"/>
      <c r="KV78" s="172"/>
      <c r="KW78" s="172"/>
      <c r="KX78" s="172"/>
      <c r="KY78" s="172"/>
      <c r="KZ78" s="172"/>
      <c r="LA78" s="172"/>
      <c r="LB78" s="172"/>
      <c r="LC78" s="172"/>
      <c r="LD78" s="172"/>
      <c r="LE78" s="172"/>
      <c r="LF78" s="172"/>
      <c r="LG78" s="172"/>
      <c r="LH78" s="172"/>
      <c r="LI78" s="172"/>
      <c r="LJ78" s="172"/>
      <c r="LK78" s="172"/>
      <c r="LL78" s="172"/>
      <c r="LM78" s="172"/>
      <c r="LN78" s="172"/>
      <c r="LO78" s="172"/>
      <c r="LP78" s="172"/>
      <c r="LQ78" s="172"/>
      <c r="LR78" s="172"/>
      <c r="LS78" s="172"/>
      <c r="LT78" s="172"/>
      <c r="LU78" s="172"/>
      <c r="LV78" s="172"/>
      <c r="LW78" s="172"/>
      <c r="LX78" s="172"/>
      <c r="LY78" s="172"/>
      <c r="LZ78" s="172"/>
      <c r="MA78" s="172"/>
      <c r="MB78" s="172"/>
      <c r="MC78" s="172"/>
      <c r="MD78" s="172"/>
      <c r="ME78" s="172"/>
      <c r="MF78" s="172"/>
      <c r="MG78" s="172"/>
      <c r="MH78" s="172"/>
      <c r="MI78" s="172"/>
      <c r="MJ78" s="172"/>
      <c r="MK78" s="172"/>
      <c r="ML78" s="172"/>
      <c r="MM78" s="172"/>
      <c r="MN78" s="172"/>
      <c r="MO78" s="172"/>
      <c r="MP78" s="172"/>
      <c r="MQ78" s="172"/>
      <c r="MR78" s="172"/>
      <c r="MS78" s="172"/>
      <c r="MT78" s="172"/>
      <c r="MU78" s="172"/>
      <c r="MV78" s="172"/>
      <c r="MW78" s="172"/>
      <c r="MX78" s="172"/>
      <c r="MY78" s="172"/>
      <c r="MZ78" s="172"/>
      <c r="NA78" s="172"/>
      <c r="NB78" s="172"/>
      <c r="NC78" s="172"/>
      <c r="ND78" s="172"/>
      <c r="NE78" s="172"/>
      <c r="NF78" s="172"/>
      <c r="NG78" s="172"/>
      <c r="NH78" s="172"/>
      <c r="NI78" s="172"/>
      <c r="NJ78" s="172"/>
      <c r="NK78" s="172"/>
      <c r="NL78" s="172"/>
      <c r="NM78" s="172"/>
      <c r="NN78" s="172"/>
      <c r="NO78" s="172"/>
      <c r="NP78" s="172"/>
      <c r="NQ78" s="172"/>
      <c r="NR78" s="172"/>
      <c r="NS78" s="172"/>
      <c r="NT78" s="172"/>
      <c r="NU78" s="172"/>
      <c r="NV78" s="172"/>
      <c r="NW78" s="172"/>
      <c r="NX78" s="172"/>
      <c r="NY78" s="172"/>
      <c r="NZ78" s="172"/>
      <c r="OA78" s="172"/>
      <c r="OB78" s="172"/>
      <c r="OC78" s="172"/>
      <c r="OD78" s="172"/>
      <c r="OE78" s="172"/>
      <c r="OF78" s="172"/>
      <c r="OG78" s="172"/>
      <c r="OH78" s="172"/>
      <c r="OI78" s="172"/>
      <c r="OJ78" s="172"/>
      <c r="OK78" s="172"/>
      <c r="OL78" s="172"/>
      <c r="OM78" s="172"/>
      <c r="ON78" s="172"/>
      <c r="OO78" s="172"/>
      <c r="OP78" s="172"/>
      <c r="OQ78" s="172"/>
      <c r="OR78" s="172"/>
      <c r="OS78" s="172"/>
      <c r="OT78" s="172"/>
      <c r="OU78" s="172"/>
      <c r="OV78" s="172"/>
      <c r="OW78" s="172"/>
    </row>
    <row r="79" spans="1:413" s="65" customFormat="1" hidden="1" x14ac:dyDescent="0.25">
      <c r="A79" s="273"/>
      <c r="B79" s="68"/>
      <c r="C79" s="167">
        <f t="shared" si="68"/>
        <v>0</v>
      </c>
      <c r="D79" s="197">
        <f t="shared" si="69"/>
        <v>0</v>
      </c>
      <c r="E79" s="81">
        <f t="shared" si="70"/>
        <v>0</v>
      </c>
      <c r="F79" s="197">
        <f t="shared" si="83"/>
        <v>0</v>
      </c>
      <c r="G79" s="197">
        <f t="shared" si="84"/>
        <v>0</v>
      </c>
      <c r="H79" s="81">
        <f t="shared" si="71"/>
        <v>0</v>
      </c>
      <c r="I79" s="198">
        <f t="shared" si="72"/>
        <v>0</v>
      </c>
      <c r="J79" s="199" t="e">
        <f t="shared" si="25"/>
        <v>#DIV/0!</v>
      </c>
      <c r="K79" s="199">
        <f>ABS(I79*100/I1)</f>
        <v>0</v>
      </c>
      <c r="L79" s="198">
        <f>K1</f>
        <v>34</v>
      </c>
      <c r="M79" s="198">
        <f t="shared" si="85"/>
        <v>0</v>
      </c>
      <c r="N79" s="198">
        <f t="shared" si="34"/>
        <v>0</v>
      </c>
      <c r="O79" s="198">
        <f t="shared" si="87"/>
        <v>0</v>
      </c>
      <c r="P79" s="198">
        <f t="shared" si="88"/>
        <v>0</v>
      </c>
      <c r="Q79" s="198">
        <f t="shared" si="89"/>
        <v>0</v>
      </c>
      <c r="R79" s="180">
        <f t="shared" si="90"/>
        <v>0</v>
      </c>
      <c r="S79" s="181">
        <f t="shared" si="91"/>
        <v>0</v>
      </c>
      <c r="T79" s="107">
        <f t="shared" si="92"/>
        <v>0</v>
      </c>
      <c r="U79" s="107">
        <f t="shared" si="86"/>
        <v>0</v>
      </c>
      <c r="V79" s="125">
        <f t="shared" si="27"/>
        <v>0</v>
      </c>
      <c r="W79" s="20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203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203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204">
        <f t="shared" si="42"/>
        <v>0</v>
      </c>
      <c r="FN79" s="205">
        <f t="shared" si="43"/>
        <v>0</v>
      </c>
      <c r="FO79" s="66">
        <f t="shared" si="44"/>
        <v>0</v>
      </c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208">
        <f t="shared" si="79"/>
        <v>0</v>
      </c>
      <c r="HM79" s="81"/>
      <c r="HN79" s="81"/>
      <c r="HO79" s="81"/>
      <c r="HP79" s="317"/>
      <c r="HQ79" s="81"/>
      <c r="HR79" s="81"/>
      <c r="HS79" s="81"/>
      <c r="HT79" s="81"/>
      <c r="HU79" s="81"/>
      <c r="HV79" s="81"/>
      <c r="HW79" s="81"/>
      <c r="HX79" s="81"/>
      <c r="HY79" s="81"/>
      <c r="HZ79" s="81"/>
      <c r="IA79" s="81"/>
      <c r="IB79" s="81"/>
      <c r="IC79" s="81"/>
      <c r="ID79" s="85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125"/>
      <c r="IU79" s="85"/>
      <c r="IV79" s="81"/>
      <c r="IW79" s="81"/>
      <c r="IX79" s="81"/>
      <c r="IY79" s="81"/>
      <c r="IZ79" s="81"/>
      <c r="JA79" s="81"/>
      <c r="JB79" s="81"/>
      <c r="JC79" s="125"/>
      <c r="JD79" s="85"/>
      <c r="JE79" s="81"/>
      <c r="JF79" s="81"/>
      <c r="JG79" s="81"/>
      <c r="JH79" s="125"/>
      <c r="JI79" s="172"/>
      <c r="JJ79" s="172"/>
      <c r="JK79" s="172"/>
      <c r="JL79" s="172"/>
      <c r="JM79" s="172"/>
      <c r="JN79" s="172"/>
      <c r="JO79" s="172"/>
      <c r="JP79" s="172"/>
      <c r="JQ79" s="172"/>
      <c r="JR79" s="172"/>
      <c r="JS79" s="172"/>
      <c r="JT79" s="172"/>
      <c r="JU79" s="172"/>
      <c r="JV79" s="172"/>
      <c r="JW79" s="172"/>
      <c r="JX79" s="172"/>
      <c r="JY79" s="172"/>
      <c r="JZ79" s="172"/>
      <c r="KA79" s="172"/>
      <c r="KB79" s="172"/>
      <c r="KC79" s="172"/>
      <c r="KD79" s="172"/>
      <c r="KE79" s="172"/>
      <c r="KF79" s="172"/>
      <c r="KG79" s="172"/>
      <c r="KH79" s="172"/>
      <c r="KI79" s="172"/>
      <c r="KJ79" s="172"/>
      <c r="KK79" s="172"/>
      <c r="KL79" s="172"/>
      <c r="KM79" s="172"/>
      <c r="KN79" s="172"/>
      <c r="KO79" s="172"/>
      <c r="KP79" s="172"/>
      <c r="KQ79" s="172"/>
      <c r="KR79" s="172"/>
      <c r="KS79" s="172"/>
      <c r="KT79" s="172"/>
      <c r="KU79" s="172"/>
      <c r="KV79" s="172"/>
      <c r="KW79" s="172"/>
      <c r="KX79" s="172"/>
      <c r="KY79" s="172"/>
      <c r="KZ79" s="172"/>
      <c r="LA79" s="172"/>
      <c r="LB79" s="172"/>
      <c r="LC79" s="172"/>
      <c r="LD79" s="172"/>
      <c r="LE79" s="172"/>
      <c r="LF79" s="172"/>
      <c r="LG79" s="172"/>
      <c r="LH79" s="172"/>
      <c r="LI79" s="172"/>
      <c r="LJ79" s="172"/>
      <c r="LK79" s="172"/>
      <c r="LL79" s="172"/>
      <c r="LM79" s="172"/>
      <c r="LN79" s="172"/>
      <c r="LO79" s="172"/>
      <c r="LP79" s="172"/>
      <c r="LQ79" s="172"/>
      <c r="LR79" s="172"/>
      <c r="LS79" s="172"/>
      <c r="LT79" s="172"/>
      <c r="LU79" s="172"/>
      <c r="LV79" s="172"/>
      <c r="LW79" s="172"/>
      <c r="LX79" s="172"/>
      <c r="LY79" s="172"/>
      <c r="LZ79" s="172"/>
      <c r="MA79" s="172"/>
      <c r="MB79" s="172"/>
      <c r="MC79" s="172"/>
      <c r="MD79" s="172"/>
      <c r="ME79" s="172"/>
      <c r="MF79" s="172"/>
      <c r="MG79" s="172"/>
      <c r="MH79" s="172"/>
      <c r="MI79" s="172"/>
      <c r="MJ79" s="172"/>
      <c r="MK79" s="172"/>
      <c r="ML79" s="172"/>
      <c r="MM79" s="172"/>
      <c r="MN79" s="172"/>
      <c r="MO79" s="172"/>
      <c r="MP79" s="172"/>
      <c r="MQ79" s="172"/>
      <c r="MR79" s="172"/>
      <c r="MS79" s="172"/>
      <c r="MT79" s="172"/>
      <c r="MU79" s="172"/>
      <c r="MV79" s="172"/>
      <c r="MW79" s="172"/>
      <c r="MX79" s="172"/>
      <c r="MY79" s="172"/>
      <c r="MZ79" s="172"/>
      <c r="NA79" s="172"/>
      <c r="NB79" s="172"/>
      <c r="NC79" s="172"/>
      <c r="ND79" s="172"/>
      <c r="NE79" s="172"/>
      <c r="NF79" s="172"/>
      <c r="NG79" s="172"/>
      <c r="NH79" s="172"/>
      <c r="NI79" s="172"/>
      <c r="NJ79" s="172"/>
      <c r="NK79" s="172"/>
      <c r="NL79" s="172"/>
      <c r="NM79" s="172"/>
      <c r="NN79" s="172"/>
      <c r="NO79" s="172"/>
      <c r="NP79" s="172"/>
      <c r="NQ79" s="172"/>
      <c r="NR79" s="172"/>
      <c r="NS79" s="172"/>
      <c r="NT79" s="172"/>
      <c r="NU79" s="172"/>
      <c r="NV79" s="172"/>
      <c r="NW79" s="172"/>
      <c r="NX79" s="172"/>
      <c r="NY79" s="172"/>
      <c r="NZ79" s="172"/>
      <c r="OA79" s="172"/>
      <c r="OB79" s="172"/>
      <c r="OC79" s="172"/>
      <c r="OD79" s="172"/>
      <c r="OE79" s="172"/>
      <c r="OF79" s="172"/>
      <c r="OG79" s="172"/>
      <c r="OH79" s="172"/>
      <c r="OI79" s="172"/>
      <c r="OJ79" s="172"/>
      <c r="OK79" s="172"/>
      <c r="OL79" s="172"/>
      <c r="OM79" s="172"/>
      <c r="ON79" s="172"/>
      <c r="OO79" s="172"/>
      <c r="OP79" s="172"/>
      <c r="OQ79" s="172"/>
      <c r="OR79" s="172"/>
      <c r="OS79" s="172"/>
      <c r="OT79" s="172"/>
      <c r="OU79" s="172"/>
      <c r="OV79" s="172"/>
      <c r="OW79" s="172"/>
    </row>
    <row r="80" spans="1:413" s="65" customFormat="1" hidden="1" x14ac:dyDescent="0.25">
      <c r="A80" s="273"/>
      <c r="B80" s="68"/>
      <c r="C80" s="167">
        <f t="shared" si="68"/>
        <v>0</v>
      </c>
      <c r="D80" s="197">
        <f t="shared" si="69"/>
        <v>0</v>
      </c>
      <c r="E80" s="81">
        <f t="shared" si="70"/>
        <v>0</v>
      </c>
      <c r="F80" s="197">
        <f t="shared" si="83"/>
        <v>0</v>
      </c>
      <c r="G80" s="197">
        <f t="shared" si="84"/>
        <v>0</v>
      </c>
      <c r="H80" s="81">
        <f t="shared" si="71"/>
        <v>0</v>
      </c>
      <c r="I80" s="198">
        <f t="shared" si="72"/>
        <v>0</v>
      </c>
      <c r="J80" s="199" t="e">
        <f t="shared" si="25"/>
        <v>#DIV/0!</v>
      </c>
      <c r="K80" s="199">
        <f>ABS(I80*100/I1)</f>
        <v>0</v>
      </c>
      <c r="L80" s="198">
        <f>K1</f>
        <v>34</v>
      </c>
      <c r="M80" s="198">
        <f t="shared" si="85"/>
        <v>0</v>
      </c>
      <c r="N80" s="198">
        <f t="shared" si="34"/>
        <v>0</v>
      </c>
      <c r="O80" s="198">
        <f t="shared" si="87"/>
        <v>0</v>
      </c>
      <c r="P80" s="198">
        <f t="shared" si="88"/>
        <v>0</v>
      </c>
      <c r="Q80" s="198">
        <f t="shared" si="89"/>
        <v>0</v>
      </c>
      <c r="R80" s="180">
        <f t="shared" si="90"/>
        <v>0</v>
      </c>
      <c r="S80" s="181">
        <f t="shared" si="91"/>
        <v>0</v>
      </c>
      <c r="T80" s="107">
        <f t="shared" si="92"/>
        <v>0</v>
      </c>
      <c r="U80" s="107">
        <f t="shared" si="86"/>
        <v>0</v>
      </c>
      <c r="V80" s="125">
        <f t="shared" si="27"/>
        <v>0</v>
      </c>
      <c r="W80" s="20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203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203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204">
        <f t="shared" si="42"/>
        <v>0</v>
      </c>
      <c r="FN80" s="205">
        <f t="shared" si="43"/>
        <v>0</v>
      </c>
      <c r="FO80" s="66">
        <f t="shared" si="44"/>
        <v>0</v>
      </c>
      <c r="FP80" s="81"/>
      <c r="FQ80" s="81"/>
      <c r="FR80" s="81"/>
      <c r="FS80" s="81"/>
      <c r="FT80" s="81"/>
      <c r="FU80" s="81"/>
      <c r="FV80" s="81"/>
      <c r="FW80" s="81"/>
      <c r="FX80" s="81"/>
      <c r="FY80" s="81"/>
      <c r="FZ80" s="81"/>
      <c r="GA80" s="81"/>
      <c r="GB80" s="81"/>
      <c r="GC80" s="81"/>
      <c r="GD80" s="81"/>
      <c r="GE80" s="81"/>
      <c r="GF80" s="81"/>
      <c r="GG80" s="81"/>
      <c r="GH80" s="81"/>
      <c r="GI80" s="81"/>
      <c r="GJ80" s="81"/>
      <c r="GK80" s="81"/>
      <c r="GL80" s="81"/>
      <c r="GM80" s="81"/>
      <c r="GN80" s="81"/>
      <c r="GO80" s="81"/>
      <c r="GP80" s="81"/>
      <c r="GQ80" s="81"/>
      <c r="GR80" s="81"/>
      <c r="GS80" s="81"/>
      <c r="GT80" s="81"/>
      <c r="GU80" s="81"/>
      <c r="GV80" s="81"/>
      <c r="GW80" s="81"/>
      <c r="GX80" s="81"/>
      <c r="GY80" s="81"/>
      <c r="GZ80" s="81"/>
      <c r="HA80" s="81"/>
      <c r="HB80" s="81"/>
      <c r="HC80" s="81"/>
      <c r="HD80" s="81"/>
      <c r="HE80" s="81"/>
      <c r="HF80" s="81"/>
      <c r="HG80" s="81"/>
      <c r="HH80" s="81"/>
      <c r="HI80" s="81"/>
      <c r="HJ80" s="81"/>
      <c r="HK80" s="81"/>
      <c r="HL80" s="208">
        <f t="shared" si="79"/>
        <v>0</v>
      </c>
      <c r="HM80" s="81"/>
      <c r="HN80" s="81"/>
      <c r="HO80" s="81"/>
      <c r="HP80" s="317"/>
      <c r="HQ80" s="81"/>
      <c r="HR80" s="81"/>
      <c r="HS80" s="81"/>
      <c r="HT80" s="81"/>
      <c r="HU80" s="81"/>
      <c r="HV80" s="81"/>
      <c r="HW80" s="81"/>
      <c r="HX80" s="81"/>
      <c r="HY80" s="81"/>
      <c r="HZ80" s="81"/>
      <c r="IA80" s="81"/>
      <c r="IB80" s="81"/>
      <c r="IC80" s="81"/>
      <c r="ID80" s="85"/>
      <c r="IE80" s="81"/>
      <c r="IF80" s="81"/>
      <c r="IG80" s="81"/>
      <c r="IH80" s="81"/>
      <c r="II80" s="81"/>
      <c r="IJ80" s="81"/>
      <c r="IK80" s="81"/>
      <c r="IL80" s="81"/>
      <c r="IM80" s="81"/>
      <c r="IN80" s="81"/>
      <c r="IO80" s="81"/>
      <c r="IP80" s="81"/>
      <c r="IQ80" s="81"/>
      <c r="IR80" s="81"/>
      <c r="IS80" s="81"/>
      <c r="IT80" s="125"/>
      <c r="IU80" s="85"/>
      <c r="IV80" s="81"/>
      <c r="IW80" s="81"/>
      <c r="IX80" s="81"/>
      <c r="IY80" s="81"/>
      <c r="IZ80" s="81"/>
      <c r="JA80" s="81"/>
      <c r="JB80" s="81"/>
      <c r="JC80" s="125"/>
      <c r="JD80" s="85"/>
      <c r="JE80" s="81"/>
      <c r="JF80" s="81"/>
      <c r="JG80" s="81"/>
      <c r="JH80" s="125"/>
      <c r="JI80" s="172"/>
      <c r="JJ80" s="172"/>
      <c r="JK80" s="172"/>
      <c r="JL80" s="172"/>
      <c r="JM80" s="172"/>
      <c r="JN80" s="172"/>
      <c r="JO80" s="172"/>
      <c r="JP80" s="172"/>
      <c r="JQ80" s="172"/>
      <c r="JR80" s="172"/>
      <c r="JS80" s="172"/>
      <c r="JT80" s="172"/>
      <c r="JU80" s="172"/>
      <c r="JV80" s="172"/>
      <c r="JW80" s="172"/>
      <c r="JX80" s="172"/>
      <c r="JY80" s="172"/>
      <c r="JZ80" s="172"/>
      <c r="KA80" s="172"/>
      <c r="KB80" s="172"/>
      <c r="KC80" s="172"/>
      <c r="KD80" s="172"/>
      <c r="KE80" s="172"/>
      <c r="KF80" s="172"/>
      <c r="KG80" s="172"/>
      <c r="KH80" s="172"/>
      <c r="KI80" s="172"/>
      <c r="KJ80" s="172"/>
      <c r="KK80" s="172"/>
      <c r="KL80" s="172"/>
      <c r="KM80" s="172"/>
      <c r="KN80" s="172"/>
      <c r="KO80" s="172"/>
      <c r="KP80" s="172"/>
      <c r="KQ80" s="172"/>
      <c r="KR80" s="172"/>
      <c r="KS80" s="172"/>
      <c r="KT80" s="172"/>
      <c r="KU80" s="172"/>
      <c r="KV80" s="172"/>
      <c r="KW80" s="172"/>
      <c r="KX80" s="172"/>
      <c r="KY80" s="172"/>
      <c r="KZ80" s="172"/>
      <c r="LA80" s="172"/>
      <c r="LB80" s="172"/>
      <c r="LC80" s="172"/>
      <c r="LD80" s="172"/>
      <c r="LE80" s="172"/>
      <c r="LF80" s="172"/>
      <c r="LG80" s="172"/>
      <c r="LH80" s="172"/>
      <c r="LI80" s="172"/>
      <c r="LJ80" s="172"/>
      <c r="LK80" s="172"/>
      <c r="LL80" s="172"/>
      <c r="LM80" s="172"/>
      <c r="LN80" s="172"/>
      <c r="LO80" s="172"/>
      <c r="LP80" s="172"/>
      <c r="LQ80" s="172"/>
      <c r="LR80" s="172"/>
      <c r="LS80" s="172"/>
      <c r="LT80" s="172"/>
      <c r="LU80" s="172"/>
      <c r="LV80" s="172"/>
      <c r="LW80" s="172"/>
      <c r="LX80" s="172"/>
      <c r="LY80" s="172"/>
      <c r="LZ80" s="172"/>
      <c r="MA80" s="172"/>
      <c r="MB80" s="172"/>
      <c r="MC80" s="172"/>
      <c r="MD80" s="172"/>
      <c r="ME80" s="172"/>
      <c r="MF80" s="172"/>
      <c r="MG80" s="172"/>
      <c r="MH80" s="172"/>
      <c r="MI80" s="172"/>
      <c r="MJ80" s="172"/>
      <c r="MK80" s="172"/>
      <c r="ML80" s="172"/>
      <c r="MM80" s="172"/>
      <c r="MN80" s="172"/>
      <c r="MO80" s="172"/>
      <c r="MP80" s="172"/>
      <c r="MQ80" s="172"/>
      <c r="MR80" s="172"/>
      <c r="MS80" s="172"/>
      <c r="MT80" s="172"/>
      <c r="MU80" s="172"/>
      <c r="MV80" s="172"/>
      <c r="MW80" s="172"/>
      <c r="MX80" s="172"/>
      <c r="MY80" s="172"/>
      <c r="MZ80" s="172"/>
      <c r="NA80" s="172"/>
      <c r="NB80" s="172"/>
      <c r="NC80" s="172"/>
      <c r="ND80" s="172"/>
      <c r="NE80" s="172"/>
      <c r="NF80" s="172"/>
      <c r="NG80" s="172"/>
      <c r="NH80" s="172"/>
      <c r="NI80" s="172"/>
      <c r="NJ80" s="172"/>
      <c r="NK80" s="172"/>
      <c r="NL80" s="172"/>
      <c r="NM80" s="172"/>
      <c r="NN80" s="172"/>
      <c r="NO80" s="172"/>
      <c r="NP80" s="172"/>
      <c r="NQ80" s="172"/>
      <c r="NR80" s="172"/>
      <c r="NS80" s="172"/>
      <c r="NT80" s="172"/>
      <c r="NU80" s="172"/>
      <c r="NV80" s="172"/>
      <c r="NW80" s="172"/>
      <c r="NX80" s="172"/>
      <c r="NY80" s="172"/>
      <c r="NZ80" s="172"/>
      <c r="OA80" s="172"/>
      <c r="OB80" s="172"/>
      <c r="OC80" s="172"/>
      <c r="OD80" s="172"/>
      <c r="OE80" s="172"/>
      <c r="OF80" s="172"/>
      <c r="OG80" s="172"/>
      <c r="OH80" s="172"/>
      <c r="OI80" s="172"/>
      <c r="OJ80" s="172"/>
      <c r="OK80" s="172"/>
      <c r="OL80" s="172"/>
      <c r="OM80" s="172"/>
      <c r="ON80" s="172"/>
      <c r="OO80" s="172"/>
      <c r="OP80" s="172"/>
      <c r="OQ80" s="172"/>
      <c r="OR80" s="172"/>
      <c r="OS80" s="172"/>
      <c r="OT80" s="172"/>
      <c r="OU80" s="172"/>
      <c r="OV80" s="172"/>
      <c r="OW80" s="172"/>
    </row>
    <row r="81" spans="1:413" s="65" customFormat="1" hidden="1" x14ac:dyDescent="0.25">
      <c r="A81" s="273"/>
      <c r="B81" s="68"/>
      <c r="C81" s="167">
        <f t="shared" si="68"/>
        <v>0</v>
      </c>
      <c r="D81" s="197">
        <f t="shared" si="69"/>
        <v>0</v>
      </c>
      <c r="E81" s="81">
        <f t="shared" si="70"/>
        <v>0</v>
      </c>
      <c r="F81" s="197">
        <f t="shared" si="83"/>
        <v>0</v>
      </c>
      <c r="G81" s="197">
        <f t="shared" si="84"/>
        <v>0</v>
      </c>
      <c r="H81" s="81">
        <f t="shared" si="71"/>
        <v>0</v>
      </c>
      <c r="I81" s="198">
        <f t="shared" si="72"/>
        <v>0</v>
      </c>
      <c r="J81" s="199" t="e">
        <f t="shared" si="25"/>
        <v>#DIV/0!</v>
      </c>
      <c r="K81" s="199">
        <f>ABS(I81*100/I1)</f>
        <v>0</v>
      </c>
      <c r="L81" s="198">
        <f>K1</f>
        <v>34</v>
      </c>
      <c r="M81" s="198">
        <f t="shared" si="85"/>
        <v>0</v>
      </c>
      <c r="N81" s="198">
        <f>SUM(O81:Q81)</f>
        <v>0</v>
      </c>
      <c r="O81" s="198">
        <f t="shared" si="87"/>
        <v>0</v>
      </c>
      <c r="P81" s="198">
        <f t="shared" si="88"/>
        <v>0</v>
      </c>
      <c r="Q81" s="198">
        <f t="shared" si="89"/>
        <v>0</v>
      </c>
      <c r="R81" s="180">
        <f t="shared" si="90"/>
        <v>0</v>
      </c>
      <c r="S81" s="181">
        <f t="shared" si="91"/>
        <v>0</v>
      </c>
      <c r="T81" s="107">
        <f t="shared" si="92"/>
        <v>0</v>
      </c>
      <c r="U81" s="107">
        <f t="shared" si="86"/>
        <v>0</v>
      </c>
      <c r="V81" s="125">
        <f t="shared" si="27"/>
        <v>0</v>
      </c>
      <c r="W81" s="20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203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203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204">
        <f t="shared" si="42"/>
        <v>0</v>
      </c>
      <c r="FN81" s="205">
        <f t="shared" si="43"/>
        <v>0</v>
      </c>
      <c r="FO81" s="66">
        <f t="shared" si="44"/>
        <v>0</v>
      </c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208">
        <f t="shared" si="79"/>
        <v>0</v>
      </c>
      <c r="HM81" s="81"/>
      <c r="HN81" s="81"/>
      <c r="HO81" s="81"/>
      <c r="HP81" s="85"/>
      <c r="HQ81" s="81"/>
      <c r="HR81" s="81"/>
      <c r="HS81" s="81"/>
      <c r="HT81" s="81"/>
      <c r="HU81" s="81"/>
      <c r="HV81" s="81"/>
      <c r="HW81" s="81"/>
      <c r="HX81" s="81"/>
      <c r="HY81" s="81"/>
      <c r="HZ81" s="81"/>
      <c r="IA81" s="81"/>
      <c r="IB81" s="81"/>
      <c r="IC81" s="81"/>
      <c r="ID81" s="85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125"/>
      <c r="IU81" s="85"/>
      <c r="IV81" s="81"/>
      <c r="IW81" s="81"/>
      <c r="IX81" s="81"/>
      <c r="IY81" s="81"/>
      <c r="IZ81" s="81"/>
      <c r="JA81" s="81"/>
      <c r="JB81" s="81"/>
      <c r="JC81" s="125"/>
      <c r="JD81" s="85"/>
      <c r="JE81" s="81"/>
      <c r="JF81" s="81"/>
      <c r="JG81" s="81"/>
      <c r="JH81" s="125"/>
      <c r="JI81" s="172"/>
      <c r="JJ81" s="172"/>
      <c r="JK81" s="172"/>
      <c r="JL81" s="172"/>
      <c r="JM81" s="172"/>
      <c r="JN81" s="172"/>
      <c r="JO81" s="172"/>
      <c r="JP81" s="172"/>
      <c r="JQ81" s="172"/>
      <c r="JR81" s="172"/>
      <c r="JS81" s="172"/>
      <c r="JT81" s="172"/>
      <c r="JU81" s="172"/>
      <c r="JV81" s="172"/>
      <c r="JW81" s="172"/>
      <c r="JX81" s="172"/>
      <c r="JY81" s="172"/>
      <c r="JZ81" s="172"/>
      <c r="KA81" s="172"/>
      <c r="KB81" s="172"/>
      <c r="KC81" s="172"/>
      <c r="KD81" s="172"/>
      <c r="KE81" s="172"/>
      <c r="KF81" s="172"/>
      <c r="KG81" s="172"/>
      <c r="KH81" s="172"/>
      <c r="KI81" s="172"/>
      <c r="KJ81" s="172"/>
      <c r="KK81" s="172"/>
      <c r="KL81" s="172"/>
      <c r="KM81" s="172"/>
      <c r="KN81" s="172"/>
      <c r="KO81" s="172"/>
      <c r="KP81" s="172"/>
      <c r="KQ81" s="172"/>
      <c r="KR81" s="172"/>
      <c r="KS81" s="172"/>
      <c r="KT81" s="172"/>
      <c r="KU81" s="172"/>
      <c r="KV81" s="172"/>
      <c r="KW81" s="172"/>
      <c r="KX81" s="172"/>
      <c r="KY81" s="172"/>
      <c r="KZ81" s="172"/>
      <c r="LA81" s="172"/>
      <c r="LB81" s="172"/>
      <c r="LC81" s="172"/>
      <c r="LD81" s="172"/>
      <c r="LE81" s="172"/>
      <c r="LF81" s="172"/>
      <c r="LG81" s="172"/>
      <c r="LH81" s="172"/>
      <c r="LI81" s="172"/>
      <c r="LJ81" s="172"/>
      <c r="LK81" s="172"/>
      <c r="LL81" s="172"/>
      <c r="LM81" s="172"/>
      <c r="LN81" s="172"/>
      <c r="LO81" s="172"/>
      <c r="LP81" s="172"/>
      <c r="LQ81" s="172"/>
      <c r="LR81" s="172"/>
      <c r="LS81" s="172"/>
      <c r="LT81" s="172"/>
      <c r="LU81" s="172"/>
      <c r="LV81" s="172"/>
      <c r="LW81" s="172"/>
      <c r="LX81" s="172"/>
      <c r="LY81" s="172"/>
      <c r="LZ81" s="172"/>
      <c r="MA81" s="172"/>
      <c r="MB81" s="172"/>
      <c r="MC81" s="172"/>
      <c r="MD81" s="172"/>
      <c r="ME81" s="172"/>
      <c r="MF81" s="172"/>
      <c r="MG81" s="172"/>
      <c r="MH81" s="172"/>
      <c r="MI81" s="172"/>
      <c r="MJ81" s="172"/>
      <c r="MK81" s="172"/>
      <c r="ML81" s="172"/>
      <c r="MM81" s="172"/>
      <c r="MN81" s="172"/>
      <c r="MO81" s="172"/>
      <c r="MP81" s="172"/>
      <c r="MQ81" s="172"/>
      <c r="MR81" s="172"/>
      <c r="MS81" s="172"/>
      <c r="MT81" s="172"/>
      <c r="MU81" s="172"/>
      <c r="MV81" s="172"/>
      <c r="MW81" s="172"/>
      <c r="MX81" s="172"/>
      <c r="MY81" s="172"/>
      <c r="MZ81" s="172"/>
      <c r="NA81" s="172"/>
      <c r="NB81" s="172"/>
      <c r="NC81" s="172"/>
      <c r="ND81" s="172"/>
      <c r="NE81" s="172"/>
      <c r="NF81" s="172"/>
      <c r="NG81" s="172"/>
      <c r="NH81" s="172"/>
      <c r="NI81" s="172"/>
      <c r="NJ81" s="172"/>
      <c r="NK81" s="172"/>
      <c r="NL81" s="172"/>
      <c r="NM81" s="172"/>
      <c r="NN81" s="172"/>
      <c r="NO81" s="172"/>
      <c r="NP81" s="172"/>
      <c r="NQ81" s="172"/>
      <c r="NR81" s="172"/>
      <c r="NS81" s="172"/>
      <c r="NT81" s="172"/>
      <c r="NU81" s="172"/>
      <c r="NV81" s="172"/>
      <c r="NW81" s="172"/>
      <c r="NX81" s="172"/>
      <c r="NY81" s="172"/>
      <c r="NZ81" s="172"/>
      <c r="OA81" s="172"/>
      <c r="OB81" s="172"/>
      <c r="OC81" s="172"/>
      <c r="OD81" s="172"/>
      <c r="OE81" s="172"/>
      <c r="OF81" s="172"/>
      <c r="OG81" s="172"/>
      <c r="OH81" s="172"/>
      <c r="OI81" s="172"/>
      <c r="OJ81" s="172"/>
      <c r="OK81" s="172"/>
      <c r="OL81" s="172"/>
      <c r="OM81" s="172"/>
      <c r="ON81" s="172"/>
      <c r="OO81" s="172"/>
      <c r="OP81" s="172"/>
      <c r="OQ81" s="172"/>
      <c r="OR81" s="172"/>
      <c r="OS81" s="172"/>
      <c r="OT81" s="172"/>
      <c r="OU81" s="172"/>
      <c r="OV81" s="172"/>
      <c r="OW81" s="172"/>
    </row>
    <row r="82" spans="1:413" s="65" customFormat="1" hidden="1" x14ac:dyDescent="0.25">
      <c r="A82" s="273"/>
      <c r="B82" s="68"/>
      <c r="C82" s="167">
        <f t="shared" si="68"/>
        <v>0</v>
      </c>
      <c r="D82" s="197">
        <f t="shared" si="69"/>
        <v>0</v>
      </c>
      <c r="E82" s="81">
        <f t="shared" si="70"/>
        <v>0</v>
      </c>
      <c r="F82" s="197">
        <f t="shared" si="83"/>
        <v>0</v>
      </c>
      <c r="G82" s="197">
        <f t="shared" si="84"/>
        <v>0</v>
      </c>
      <c r="H82" s="81">
        <f t="shared" si="71"/>
        <v>0</v>
      </c>
      <c r="I82" s="198">
        <f t="shared" si="72"/>
        <v>0</v>
      </c>
      <c r="J82" s="199" t="e">
        <f t="shared" si="25"/>
        <v>#DIV/0!</v>
      </c>
      <c r="K82" s="199">
        <f>ABS(I82*100/I1)</f>
        <v>0</v>
      </c>
      <c r="L82" s="198">
        <f>K1</f>
        <v>34</v>
      </c>
      <c r="M82" s="198">
        <f t="shared" si="85"/>
        <v>0</v>
      </c>
      <c r="N82" s="198">
        <f>SUM(O82:Q82)</f>
        <v>0</v>
      </c>
      <c r="O82" s="198">
        <f t="shared" si="87"/>
        <v>0</v>
      </c>
      <c r="P82" s="198">
        <f t="shared" si="88"/>
        <v>0</v>
      </c>
      <c r="Q82" s="198">
        <f t="shared" si="89"/>
        <v>0</v>
      </c>
      <c r="R82" s="180">
        <f t="shared" si="90"/>
        <v>0</v>
      </c>
      <c r="S82" s="181">
        <f t="shared" si="91"/>
        <v>0</v>
      </c>
      <c r="T82" s="107">
        <f t="shared" si="92"/>
        <v>0</v>
      </c>
      <c r="U82" s="107">
        <f t="shared" si="86"/>
        <v>0</v>
      </c>
      <c r="V82" s="125">
        <f t="shared" si="27"/>
        <v>0</v>
      </c>
      <c r="W82" s="20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203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203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204">
        <f t="shared" si="42"/>
        <v>0</v>
      </c>
      <c r="FN82" s="205">
        <f t="shared" si="43"/>
        <v>0</v>
      </c>
      <c r="FO82" s="66">
        <f t="shared" si="44"/>
        <v>0</v>
      </c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208">
        <f t="shared" si="79"/>
        <v>0</v>
      </c>
      <c r="HM82" s="81"/>
      <c r="HN82" s="81"/>
      <c r="HO82" s="81"/>
      <c r="HP82" s="85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5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125"/>
      <c r="IU82" s="85"/>
      <c r="IV82" s="81"/>
      <c r="IW82" s="81"/>
      <c r="IX82" s="81"/>
      <c r="IY82" s="81"/>
      <c r="IZ82" s="81"/>
      <c r="JA82" s="81"/>
      <c r="JB82" s="81"/>
      <c r="JC82" s="125"/>
      <c r="JD82" s="85"/>
      <c r="JE82" s="81"/>
      <c r="JF82" s="81"/>
      <c r="JG82" s="81"/>
      <c r="JH82" s="125"/>
      <c r="JI82" s="172"/>
      <c r="JJ82" s="172"/>
      <c r="JK82" s="172"/>
      <c r="JL82" s="172"/>
      <c r="JM82" s="172"/>
      <c r="JN82" s="172"/>
      <c r="JO82" s="172"/>
      <c r="JP82" s="172"/>
      <c r="JQ82" s="172"/>
      <c r="JR82" s="172"/>
      <c r="JS82" s="172"/>
      <c r="JT82" s="172"/>
      <c r="JU82" s="172"/>
      <c r="JV82" s="172"/>
      <c r="JW82" s="172"/>
      <c r="JX82" s="172"/>
      <c r="JY82" s="172"/>
      <c r="JZ82" s="172"/>
      <c r="KA82" s="172"/>
      <c r="KB82" s="172"/>
      <c r="KC82" s="172"/>
      <c r="KD82" s="172"/>
      <c r="KE82" s="172"/>
      <c r="KF82" s="172"/>
      <c r="KG82" s="172"/>
      <c r="KH82" s="172"/>
      <c r="KI82" s="172"/>
      <c r="KJ82" s="172"/>
      <c r="KK82" s="172"/>
      <c r="KL82" s="172"/>
      <c r="KM82" s="172"/>
      <c r="KN82" s="172"/>
      <c r="KO82" s="172"/>
      <c r="KP82" s="172"/>
      <c r="KQ82" s="172"/>
      <c r="KR82" s="172"/>
      <c r="KS82" s="172"/>
      <c r="KT82" s="172"/>
      <c r="KU82" s="172"/>
      <c r="KV82" s="172"/>
      <c r="KW82" s="172"/>
      <c r="KX82" s="172"/>
      <c r="KY82" s="172"/>
      <c r="KZ82" s="172"/>
      <c r="LA82" s="172"/>
      <c r="LB82" s="172"/>
      <c r="LC82" s="172"/>
      <c r="LD82" s="172"/>
      <c r="LE82" s="172"/>
      <c r="LF82" s="172"/>
      <c r="LG82" s="172"/>
      <c r="LH82" s="172"/>
      <c r="LI82" s="172"/>
      <c r="LJ82" s="172"/>
      <c r="LK82" s="172"/>
      <c r="LL82" s="172"/>
      <c r="LM82" s="172"/>
      <c r="LN82" s="172"/>
      <c r="LO82" s="172"/>
      <c r="LP82" s="172"/>
      <c r="LQ82" s="172"/>
      <c r="LR82" s="172"/>
      <c r="LS82" s="172"/>
      <c r="LT82" s="172"/>
      <c r="LU82" s="172"/>
      <c r="LV82" s="172"/>
      <c r="LW82" s="172"/>
      <c r="LX82" s="172"/>
      <c r="LY82" s="172"/>
      <c r="LZ82" s="172"/>
      <c r="MA82" s="172"/>
      <c r="MB82" s="172"/>
      <c r="MC82" s="172"/>
      <c r="MD82" s="172"/>
      <c r="ME82" s="172"/>
      <c r="MF82" s="172"/>
      <c r="MG82" s="172"/>
      <c r="MH82" s="172"/>
      <c r="MI82" s="172"/>
      <c r="MJ82" s="172"/>
      <c r="MK82" s="172"/>
      <c r="ML82" s="172"/>
      <c r="MM82" s="172"/>
      <c r="MN82" s="172"/>
      <c r="MO82" s="172"/>
      <c r="MP82" s="172"/>
      <c r="MQ82" s="172"/>
      <c r="MR82" s="172"/>
      <c r="MS82" s="172"/>
      <c r="MT82" s="172"/>
      <c r="MU82" s="172"/>
      <c r="MV82" s="172"/>
      <c r="MW82" s="172"/>
      <c r="MX82" s="172"/>
      <c r="MY82" s="172"/>
      <c r="MZ82" s="172"/>
      <c r="NA82" s="172"/>
      <c r="NB82" s="172"/>
      <c r="NC82" s="172"/>
      <c r="ND82" s="172"/>
      <c r="NE82" s="172"/>
      <c r="NF82" s="172"/>
      <c r="NG82" s="172"/>
      <c r="NH82" s="172"/>
      <c r="NI82" s="172"/>
      <c r="NJ82" s="172"/>
      <c r="NK82" s="172"/>
      <c r="NL82" s="172"/>
      <c r="NM82" s="172"/>
      <c r="NN82" s="172"/>
      <c r="NO82" s="172"/>
      <c r="NP82" s="172"/>
      <c r="NQ82" s="172"/>
      <c r="NR82" s="172"/>
      <c r="NS82" s="172"/>
      <c r="NT82" s="172"/>
      <c r="NU82" s="172"/>
      <c r="NV82" s="172"/>
      <c r="NW82" s="172"/>
      <c r="NX82" s="172"/>
      <c r="NY82" s="172"/>
      <c r="NZ82" s="172"/>
      <c r="OA82" s="172"/>
      <c r="OB82" s="172"/>
      <c r="OC82" s="172"/>
      <c r="OD82" s="172"/>
      <c r="OE82" s="172"/>
      <c r="OF82" s="172"/>
      <c r="OG82" s="172"/>
      <c r="OH82" s="172"/>
      <c r="OI82" s="172"/>
      <c r="OJ82" s="172"/>
      <c r="OK82" s="172"/>
      <c r="OL82" s="172"/>
      <c r="OM82" s="172"/>
      <c r="ON82" s="172"/>
      <c r="OO82" s="172"/>
      <c r="OP82" s="172"/>
      <c r="OQ82" s="172"/>
      <c r="OR82" s="172"/>
      <c r="OS82" s="172"/>
      <c r="OT82" s="172"/>
      <c r="OU82" s="172"/>
      <c r="OV82" s="172"/>
      <c r="OW82" s="172"/>
    </row>
    <row r="83" spans="1:413" s="65" customFormat="1" hidden="1" x14ac:dyDescent="0.25">
      <c r="A83" s="273"/>
      <c r="B83" s="68"/>
      <c r="C83" s="167">
        <f t="shared" si="68"/>
        <v>0</v>
      </c>
      <c r="D83" s="197">
        <f t="shared" si="69"/>
        <v>0</v>
      </c>
      <c r="E83" s="81">
        <f t="shared" si="70"/>
        <v>0</v>
      </c>
      <c r="F83" s="197">
        <f t="shared" si="83"/>
        <v>0</v>
      </c>
      <c r="G83" s="197">
        <f t="shared" si="84"/>
        <v>0</v>
      </c>
      <c r="H83" s="81">
        <f t="shared" si="71"/>
        <v>0</v>
      </c>
      <c r="I83" s="198">
        <f t="shared" si="72"/>
        <v>0</v>
      </c>
      <c r="J83" s="199" t="e">
        <f t="shared" si="25"/>
        <v>#DIV/0!</v>
      </c>
      <c r="K83" s="199">
        <f>ABS(I83*100/I1)</f>
        <v>0</v>
      </c>
      <c r="L83" s="198">
        <f>K1</f>
        <v>34</v>
      </c>
      <c r="M83" s="198">
        <f t="shared" si="85"/>
        <v>0</v>
      </c>
      <c r="N83" s="198">
        <f>SUM(O83:Q83)</f>
        <v>0</v>
      </c>
      <c r="O83" s="198">
        <f t="shared" si="87"/>
        <v>0</v>
      </c>
      <c r="P83" s="198">
        <f t="shared" si="88"/>
        <v>0</v>
      </c>
      <c r="Q83" s="198">
        <f t="shared" si="89"/>
        <v>0</v>
      </c>
      <c r="R83" s="180">
        <f t="shared" si="90"/>
        <v>0</v>
      </c>
      <c r="S83" s="181">
        <f t="shared" si="91"/>
        <v>0</v>
      </c>
      <c r="T83" s="107">
        <f t="shared" si="92"/>
        <v>0</v>
      </c>
      <c r="U83" s="107">
        <f t="shared" si="86"/>
        <v>0</v>
      </c>
      <c r="V83" s="125">
        <f t="shared" si="27"/>
        <v>0</v>
      </c>
      <c r="W83" s="20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203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203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204">
        <f t="shared" si="42"/>
        <v>0</v>
      </c>
      <c r="FN83" s="205">
        <f t="shared" si="43"/>
        <v>0</v>
      </c>
      <c r="FO83" s="66">
        <f t="shared" si="44"/>
        <v>0</v>
      </c>
      <c r="FP83" s="81"/>
      <c r="FQ83" s="81"/>
      <c r="FR83" s="81"/>
      <c r="FS83" s="81"/>
      <c r="FT83" s="81"/>
      <c r="FU83" s="81"/>
      <c r="FV83" s="81"/>
      <c r="FW83" s="81"/>
      <c r="FX83" s="81"/>
      <c r="FY83" s="81"/>
      <c r="FZ83" s="81"/>
      <c r="GA83" s="81"/>
      <c r="GB83" s="81"/>
      <c r="GC83" s="81"/>
      <c r="GD83" s="81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208">
        <f t="shared" si="79"/>
        <v>0</v>
      </c>
      <c r="HM83" s="81"/>
      <c r="HN83" s="81"/>
      <c r="HO83" s="81"/>
      <c r="HP83" s="85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5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125"/>
      <c r="IU83" s="85"/>
      <c r="IV83" s="81"/>
      <c r="IW83" s="81"/>
      <c r="IX83" s="81"/>
      <c r="IY83" s="81"/>
      <c r="IZ83" s="81"/>
      <c r="JA83" s="81"/>
      <c r="JB83" s="81"/>
      <c r="JC83" s="125"/>
      <c r="JD83" s="85"/>
      <c r="JE83" s="81"/>
      <c r="JF83" s="81"/>
      <c r="JG83" s="81"/>
      <c r="JH83" s="125"/>
      <c r="JI83" s="172"/>
      <c r="JJ83" s="172"/>
      <c r="JK83" s="172"/>
      <c r="JL83" s="172"/>
      <c r="JM83" s="172"/>
      <c r="JN83" s="172"/>
      <c r="JO83" s="172"/>
      <c r="JP83" s="172"/>
      <c r="JQ83" s="172"/>
      <c r="JR83" s="172"/>
      <c r="JS83" s="172"/>
      <c r="JT83" s="172"/>
      <c r="JU83" s="172"/>
      <c r="JV83" s="172"/>
      <c r="JW83" s="172"/>
      <c r="JX83" s="172"/>
      <c r="JY83" s="172"/>
      <c r="JZ83" s="172"/>
      <c r="KA83" s="172"/>
      <c r="KB83" s="172"/>
      <c r="KC83" s="172"/>
      <c r="KD83" s="172"/>
      <c r="KE83" s="172"/>
      <c r="KF83" s="172"/>
      <c r="KG83" s="172"/>
      <c r="KH83" s="172"/>
      <c r="KI83" s="172"/>
      <c r="KJ83" s="172"/>
      <c r="KK83" s="172"/>
      <c r="KL83" s="172"/>
      <c r="KM83" s="172"/>
      <c r="KN83" s="172"/>
      <c r="KO83" s="172"/>
      <c r="KP83" s="172"/>
      <c r="KQ83" s="172"/>
      <c r="KR83" s="172"/>
      <c r="KS83" s="172"/>
      <c r="KT83" s="172"/>
      <c r="KU83" s="172"/>
      <c r="KV83" s="172"/>
      <c r="KW83" s="172"/>
      <c r="KX83" s="172"/>
      <c r="KY83" s="172"/>
      <c r="KZ83" s="172"/>
      <c r="LA83" s="172"/>
      <c r="LB83" s="172"/>
      <c r="LC83" s="172"/>
      <c r="LD83" s="172"/>
      <c r="LE83" s="172"/>
      <c r="LF83" s="172"/>
      <c r="LG83" s="172"/>
      <c r="LH83" s="172"/>
      <c r="LI83" s="172"/>
      <c r="LJ83" s="172"/>
      <c r="LK83" s="172"/>
      <c r="LL83" s="172"/>
      <c r="LM83" s="172"/>
      <c r="LN83" s="172"/>
      <c r="LO83" s="172"/>
      <c r="LP83" s="172"/>
      <c r="LQ83" s="172"/>
      <c r="LR83" s="172"/>
      <c r="LS83" s="172"/>
      <c r="LT83" s="172"/>
      <c r="LU83" s="172"/>
      <c r="LV83" s="172"/>
      <c r="LW83" s="172"/>
      <c r="LX83" s="172"/>
      <c r="LY83" s="172"/>
      <c r="LZ83" s="172"/>
      <c r="MA83" s="172"/>
      <c r="MB83" s="172"/>
      <c r="MC83" s="172"/>
      <c r="MD83" s="172"/>
      <c r="ME83" s="172"/>
      <c r="MF83" s="172"/>
      <c r="MG83" s="172"/>
      <c r="MH83" s="172"/>
      <c r="MI83" s="172"/>
      <c r="MJ83" s="172"/>
      <c r="MK83" s="172"/>
      <c r="ML83" s="172"/>
      <c r="MM83" s="172"/>
      <c r="MN83" s="172"/>
      <c r="MO83" s="172"/>
      <c r="MP83" s="172"/>
      <c r="MQ83" s="172"/>
      <c r="MR83" s="172"/>
      <c r="MS83" s="172"/>
      <c r="MT83" s="172"/>
      <c r="MU83" s="172"/>
      <c r="MV83" s="172"/>
      <c r="MW83" s="172"/>
      <c r="MX83" s="172"/>
      <c r="MY83" s="172"/>
      <c r="MZ83" s="172"/>
      <c r="NA83" s="172"/>
      <c r="NB83" s="172"/>
      <c r="NC83" s="172"/>
      <c r="ND83" s="172"/>
      <c r="NE83" s="172"/>
      <c r="NF83" s="172"/>
      <c r="NG83" s="172"/>
      <c r="NH83" s="172"/>
      <c r="NI83" s="172"/>
      <c r="NJ83" s="172"/>
      <c r="NK83" s="172"/>
      <c r="NL83" s="172"/>
      <c r="NM83" s="172"/>
      <c r="NN83" s="172"/>
      <c r="NO83" s="172"/>
      <c r="NP83" s="172"/>
      <c r="NQ83" s="172"/>
      <c r="NR83" s="172"/>
      <c r="NS83" s="172"/>
      <c r="NT83" s="172"/>
      <c r="NU83" s="172"/>
      <c r="NV83" s="172"/>
      <c r="NW83" s="172"/>
      <c r="NX83" s="172"/>
      <c r="NY83" s="172"/>
      <c r="NZ83" s="172"/>
      <c r="OA83" s="172"/>
      <c r="OB83" s="172"/>
      <c r="OC83" s="172"/>
      <c r="OD83" s="172"/>
      <c r="OE83" s="172"/>
      <c r="OF83" s="172"/>
      <c r="OG83" s="172"/>
      <c r="OH83" s="172"/>
      <c r="OI83" s="172"/>
      <c r="OJ83" s="172"/>
      <c r="OK83" s="172"/>
      <c r="OL83" s="172"/>
      <c r="OM83" s="172"/>
      <c r="ON83" s="172"/>
      <c r="OO83" s="172"/>
      <c r="OP83" s="172"/>
      <c r="OQ83" s="172"/>
      <c r="OR83" s="172"/>
      <c r="OS83" s="172"/>
      <c r="OT83" s="172"/>
      <c r="OU83" s="172"/>
      <c r="OV83" s="172"/>
      <c r="OW83" s="172"/>
    </row>
    <row r="84" spans="1:413" s="65" customFormat="1" hidden="1" x14ac:dyDescent="0.25">
      <c r="A84" s="266"/>
      <c r="B84" s="68"/>
      <c r="C84" s="167">
        <f t="shared" si="68"/>
        <v>0</v>
      </c>
      <c r="D84" s="197">
        <f t="shared" si="69"/>
        <v>0</v>
      </c>
      <c r="E84" s="81">
        <f t="shared" si="70"/>
        <v>0</v>
      </c>
      <c r="F84" s="197">
        <f t="shared" si="83"/>
        <v>0</v>
      </c>
      <c r="G84" s="197">
        <f t="shared" si="84"/>
        <v>0</v>
      </c>
      <c r="H84" s="81">
        <f t="shared" si="71"/>
        <v>0</v>
      </c>
      <c r="I84" s="198">
        <f t="shared" si="72"/>
        <v>0</v>
      </c>
      <c r="J84" s="199" t="e">
        <f t="shared" si="25"/>
        <v>#DIV/0!</v>
      </c>
      <c r="K84" s="199">
        <f>ABS(I84*100/I1)</f>
        <v>0</v>
      </c>
      <c r="L84" s="198">
        <f>K1</f>
        <v>34</v>
      </c>
      <c r="M84" s="198">
        <f t="shared" si="85"/>
        <v>0</v>
      </c>
      <c r="N84" s="198">
        <f>SUM(O84:Q84)</f>
        <v>0</v>
      </c>
      <c r="O84" s="198">
        <f t="shared" si="87"/>
        <v>0</v>
      </c>
      <c r="P84" s="198">
        <f t="shared" si="88"/>
        <v>0</v>
      </c>
      <c r="Q84" s="198">
        <f t="shared" si="89"/>
        <v>0</v>
      </c>
      <c r="R84" s="180">
        <f t="shared" si="90"/>
        <v>0</v>
      </c>
      <c r="S84" s="181">
        <f t="shared" si="91"/>
        <v>0</v>
      </c>
      <c r="T84" s="107">
        <f t="shared" si="92"/>
        <v>0</v>
      </c>
      <c r="U84" s="107">
        <f t="shared" si="86"/>
        <v>0</v>
      </c>
      <c r="V84" s="125">
        <f t="shared" si="27"/>
        <v>0</v>
      </c>
      <c r="W84" s="20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203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203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204">
        <f t="shared" si="42"/>
        <v>0</v>
      </c>
      <c r="FN84" s="205">
        <f t="shared" si="43"/>
        <v>0</v>
      </c>
      <c r="FO84" s="66">
        <f t="shared" si="44"/>
        <v>0</v>
      </c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208">
        <f t="shared" si="79"/>
        <v>0</v>
      </c>
      <c r="HM84" s="81"/>
      <c r="HN84" s="81"/>
      <c r="HO84" s="81"/>
      <c r="HP84" s="85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5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125"/>
      <c r="IU84" s="85"/>
      <c r="IV84" s="81"/>
      <c r="IW84" s="81"/>
      <c r="IX84" s="81"/>
      <c r="IY84" s="81"/>
      <c r="IZ84" s="81"/>
      <c r="JA84" s="81"/>
      <c r="JB84" s="81"/>
      <c r="JC84" s="125"/>
      <c r="JD84" s="85"/>
      <c r="JE84" s="81"/>
      <c r="JF84" s="81"/>
      <c r="JG84" s="81"/>
      <c r="JH84" s="125"/>
      <c r="JI84" s="172"/>
      <c r="JJ84" s="172"/>
      <c r="JK84" s="172"/>
      <c r="JL84" s="172"/>
      <c r="JM84" s="172"/>
      <c r="JN84" s="172"/>
      <c r="JO84" s="172"/>
      <c r="JP84" s="172"/>
      <c r="JQ84" s="172"/>
      <c r="JR84" s="172"/>
      <c r="JS84" s="172"/>
      <c r="JT84" s="172"/>
      <c r="JU84" s="172"/>
      <c r="JV84" s="172"/>
      <c r="JW84" s="172"/>
      <c r="JX84" s="172"/>
      <c r="JY84" s="172"/>
      <c r="JZ84" s="172"/>
      <c r="KA84" s="172"/>
      <c r="KB84" s="172"/>
      <c r="KC84" s="172"/>
      <c r="KD84" s="172"/>
      <c r="KE84" s="172"/>
      <c r="KF84" s="172"/>
      <c r="KG84" s="172"/>
      <c r="KH84" s="172"/>
      <c r="KI84" s="172"/>
      <c r="KJ84" s="172"/>
      <c r="KK84" s="172"/>
      <c r="KL84" s="172"/>
      <c r="KM84" s="172"/>
      <c r="KN84" s="172"/>
      <c r="KO84" s="172"/>
      <c r="KP84" s="172"/>
      <c r="KQ84" s="172"/>
      <c r="KR84" s="172"/>
      <c r="KS84" s="172"/>
      <c r="KT84" s="172"/>
      <c r="KU84" s="172"/>
      <c r="KV84" s="172"/>
      <c r="KW84" s="172"/>
      <c r="KX84" s="172"/>
      <c r="KY84" s="172"/>
      <c r="KZ84" s="172"/>
      <c r="LA84" s="172"/>
      <c r="LB84" s="172"/>
      <c r="LC84" s="172"/>
      <c r="LD84" s="172"/>
      <c r="LE84" s="172"/>
      <c r="LF84" s="172"/>
      <c r="LG84" s="172"/>
      <c r="LH84" s="172"/>
      <c r="LI84" s="172"/>
      <c r="LJ84" s="172"/>
      <c r="LK84" s="172"/>
      <c r="LL84" s="172"/>
      <c r="LM84" s="172"/>
      <c r="LN84" s="172"/>
      <c r="LO84" s="172"/>
      <c r="LP84" s="172"/>
      <c r="LQ84" s="172"/>
      <c r="LR84" s="172"/>
      <c r="LS84" s="172"/>
      <c r="LT84" s="172"/>
      <c r="LU84" s="172"/>
      <c r="LV84" s="172"/>
      <c r="LW84" s="172"/>
      <c r="LX84" s="172"/>
      <c r="LY84" s="172"/>
      <c r="LZ84" s="172"/>
      <c r="MA84" s="172"/>
      <c r="MB84" s="172"/>
      <c r="MC84" s="172"/>
      <c r="MD84" s="172"/>
      <c r="ME84" s="172"/>
      <c r="MF84" s="172"/>
      <c r="MG84" s="172"/>
      <c r="MH84" s="172"/>
      <c r="MI84" s="172"/>
      <c r="MJ84" s="172"/>
      <c r="MK84" s="172"/>
      <c r="ML84" s="172"/>
      <c r="MM84" s="172"/>
      <c r="MN84" s="172"/>
      <c r="MO84" s="172"/>
      <c r="MP84" s="172"/>
      <c r="MQ84" s="172"/>
      <c r="MR84" s="172"/>
      <c r="MS84" s="172"/>
      <c r="MT84" s="172"/>
      <c r="MU84" s="172"/>
      <c r="MV84" s="172"/>
      <c r="MW84" s="172"/>
      <c r="MX84" s="172"/>
      <c r="MY84" s="172"/>
      <c r="MZ84" s="172"/>
      <c r="NA84" s="172"/>
      <c r="NB84" s="172"/>
      <c r="NC84" s="172"/>
      <c r="ND84" s="172"/>
      <c r="NE84" s="172"/>
      <c r="NF84" s="172"/>
      <c r="NG84" s="172"/>
      <c r="NH84" s="172"/>
      <c r="NI84" s="172"/>
      <c r="NJ84" s="172"/>
      <c r="NK84" s="172"/>
      <c r="NL84" s="172"/>
      <c r="NM84" s="172"/>
      <c r="NN84" s="172"/>
      <c r="NO84" s="172"/>
      <c r="NP84" s="172"/>
      <c r="NQ84" s="172"/>
      <c r="NR84" s="172"/>
      <c r="NS84" s="172"/>
      <c r="NT84" s="172"/>
      <c r="NU84" s="172"/>
      <c r="NV84" s="172"/>
      <c r="NW84" s="172"/>
      <c r="NX84" s="172"/>
      <c r="NY84" s="172"/>
      <c r="NZ84" s="172"/>
      <c r="OA84" s="172"/>
      <c r="OB84" s="172"/>
      <c r="OC84" s="172"/>
      <c r="OD84" s="172"/>
      <c r="OE84" s="172"/>
      <c r="OF84" s="172"/>
      <c r="OG84" s="172"/>
      <c r="OH84" s="172"/>
      <c r="OI84" s="172"/>
      <c r="OJ84" s="172"/>
      <c r="OK84" s="172"/>
      <c r="OL84" s="172"/>
      <c r="OM84" s="172"/>
      <c r="ON84" s="172"/>
      <c r="OO84" s="172"/>
      <c r="OP84" s="172"/>
      <c r="OQ84" s="172"/>
      <c r="OR84" s="172"/>
      <c r="OS84" s="172"/>
      <c r="OT84" s="172"/>
      <c r="OU84" s="172"/>
      <c r="OV84" s="172"/>
      <c r="OW84" s="172"/>
    </row>
    <row r="85" spans="1:413" s="67" customFormat="1" hidden="1" x14ac:dyDescent="0.25">
      <c r="A85" s="266"/>
      <c r="B85" s="68"/>
      <c r="C85" s="167">
        <f t="shared" si="68"/>
        <v>0</v>
      </c>
      <c r="D85" s="197">
        <f t="shared" si="69"/>
        <v>0</v>
      </c>
      <c r="E85" s="81">
        <f t="shared" si="70"/>
        <v>0</v>
      </c>
      <c r="F85" s="197">
        <f t="shared" si="83"/>
        <v>0</v>
      </c>
      <c r="G85" s="197">
        <f t="shared" si="84"/>
        <v>0</v>
      </c>
      <c r="H85" s="81">
        <f t="shared" si="71"/>
        <v>0</v>
      </c>
      <c r="I85" s="198">
        <f t="shared" si="72"/>
        <v>0</v>
      </c>
      <c r="J85" s="199" t="e">
        <f t="shared" ref="J85:J96" si="93">ABS(I85/C85)</f>
        <v>#DIV/0!</v>
      </c>
      <c r="K85" s="199">
        <f>ABS(I85*100/I1)</f>
        <v>0</v>
      </c>
      <c r="L85" s="198">
        <f>K1</f>
        <v>34</v>
      </c>
      <c r="M85" s="198">
        <f t="shared" si="85"/>
        <v>0</v>
      </c>
      <c r="N85" s="198">
        <f t="shared" ref="N85:N96" si="94">SUM(O85:Q85)</f>
        <v>0</v>
      </c>
      <c r="O85" s="198">
        <f t="shared" si="87"/>
        <v>0</v>
      </c>
      <c r="P85" s="198">
        <f t="shared" si="88"/>
        <v>0</v>
      </c>
      <c r="Q85" s="198">
        <f t="shared" si="89"/>
        <v>0</v>
      </c>
      <c r="R85" s="180">
        <f t="shared" si="90"/>
        <v>0</v>
      </c>
      <c r="S85" s="181">
        <f t="shared" si="91"/>
        <v>0</v>
      </c>
      <c r="T85" s="107">
        <f t="shared" si="92"/>
        <v>0</v>
      </c>
      <c r="U85" s="107">
        <f t="shared" si="86"/>
        <v>0</v>
      </c>
      <c r="V85" s="125">
        <f t="shared" si="27"/>
        <v>0</v>
      </c>
      <c r="W85" s="20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203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203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204">
        <f t="shared" si="42"/>
        <v>0</v>
      </c>
      <c r="FN85" s="205">
        <f t="shared" si="43"/>
        <v>0</v>
      </c>
      <c r="FO85" s="66">
        <f t="shared" si="44"/>
        <v>0</v>
      </c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208">
        <f t="shared" si="79"/>
        <v>0</v>
      </c>
      <c r="HM85" s="81"/>
      <c r="HN85" s="81"/>
      <c r="HO85" s="81"/>
      <c r="HP85" s="85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406"/>
      <c r="ID85" s="85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125"/>
      <c r="IU85" s="85"/>
      <c r="IV85" s="81"/>
      <c r="IW85" s="81"/>
      <c r="IX85" s="81"/>
      <c r="IY85" s="81"/>
      <c r="IZ85" s="81"/>
      <c r="JA85" s="81"/>
      <c r="JB85" s="81"/>
      <c r="JC85" s="125"/>
      <c r="JD85" s="85"/>
      <c r="JE85" s="81"/>
      <c r="JF85" s="81"/>
      <c r="JG85" s="81"/>
      <c r="JH85" s="125"/>
      <c r="JI85" s="172"/>
      <c r="JJ85" s="172"/>
      <c r="JK85" s="172"/>
      <c r="JL85" s="172"/>
      <c r="JM85" s="172"/>
      <c r="JN85" s="172"/>
      <c r="JO85" s="172"/>
      <c r="JP85" s="172"/>
      <c r="JQ85" s="172"/>
      <c r="JR85" s="172"/>
      <c r="JS85" s="172"/>
      <c r="JT85" s="172"/>
      <c r="JU85" s="172"/>
      <c r="JV85" s="172"/>
      <c r="JW85" s="172"/>
      <c r="JX85" s="172"/>
      <c r="JY85" s="172"/>
      <c r="JZ85" s="172"/>
      <c r="KA85" s="172"/>
      <c r="KB85" s="172"/>
      <c r="KC85" s="172"/>
      <c r="KD85" s="172"/>
      <c r="KE85" s="172"/>
      <c r="KF85" s="172"/>
      <c r="KG85" s="172"/>
      <c r="KH85" s="172"/>
      <c r="KI85" s="172"/>
      <c r="KJ85" s="172"/>
      <c r="KK85" s="172"/>
      <c r="KL85" s="172"/>
      <c r="KM85" s="172"/>
      <c r="KN85" s="172"/>
      <c r="KO85" s="172"/>
      <c r="KP85" s="172"/>
      <c r="KQ85" s="172"/>
      <c r="KR85" s="172"/>
      <c r="KS85" s="172"/>
      <c r="KT85" s="172"/>
      <c r="KU85" s="172"/>
      <c r="KV85" s="172"/>
      <c r="KW85" s="172"/>
      <c r="KX85" s="172"/>
      <c r="KY85" s="172"/>
      <c r="KZ85" s="172"/>
      <c r="LA85" s="172"/>
      <c r="LB85" s="172"/>
      <c r="LC85" s="172"/>
      <c r="LD85" s="172"/>
      <c r="LE85" s="172"/>
      <c r="LF85" s="172"/>
      <c r="LG85" s="172"/>
      <c r="LH85" s="172"/>
      <c r="LI85" s="172"/>
      <c r="LJ85" s="172"/>
      <c r="LK85" s="172"/>
      <c r="LL85" s="172"/>
      <c r="LM85" s="172"/>
      <c r="LN85" s="172"/>
      <c r="LO85" s="172"/>
      <c r="LP85" s="172"/>
      <c r="LQ85" s="172"/>
      <c r="LR85" s="172"/>
      <c r="LS85" s="172"/>
      <c r="LT85" s="172"/>
      <c r="LU85" s="172"/>
      <c r="LV85" s="172"/>
      <c r="LW85" s="172"/>
      <c r="LX85" s="172"/>
      <c r="LY85" s="172"/>
      <c r="LZ85" s="172"/>
      <c r="MA85" s="172"/>
      <c r="MB85" s="172"/>
      <c r="MC85" s="172"/>
      <c r="MD85" s="172"/>
      <c r="ME85" s="172"/>
      <c r="MF85" s="172"/>
      <c r="MG85" s="172"/>
      <c r="MH85" s="172"/>
      <c r="MI85" s="172"/>
      <c r="MJ85" s="172"/>
      <c r="MK85" s="172"/>
      <c r="ML85" s="172"/>
      <c r="MM85" s="172"/>
      <c r="MN85" s="172"/>
      <c r="MO85" s="172"/>
      <c r="MP85" s="172"/>
      <c r="MQ85" s="172"/>
      <c r="MR85" s="172"/>
      <c r="MS85" s="172"/>
      <c r="MT85" s="172"/>
      <c r="MU85" s="172"/>
      <c r="MV85" s="172"/>
      <c r="MW85" s="172"/>
      <c r="MX85" s="172"/>
      <c r="MY85" s="172"/>
      <c r="MZ85" s="172"/>
      <c r="NA85" s="172"/>
      <c r="NB85" s="172"/>
      <c r="NC85" s="172"/>
      <c r="ND85" s="172"/>
      <c r="NE85" s="172"/>
      <c r="NF85" s="172"/>
      <c r="NG85" s="172"/>
      <c r="NH85" s="172"/>
      <c r="NI85" s="172"/>
      <c r="NJ85" s="172"/>
      <c r="NK85" s="172"/>
      <c r="NL85" s="172"/>
      <c r="NM85" s="172"/>
      <c r="NN85" s="172"/>
      <c r="NO85" s="172"/>
      <c r="NP85" s="172"/>
      <c r="NQ85" s="172"/>
      <c r="NR85" s="172"/>
      <c r="NS85" s="172"/>
      <c r="NT85" s="172"/>
      <c r="NU85" s="172"/>
      <c r="NV85" s="172"/>
      <c r="NW85" s="172"/>
      <c r="NX85" s="172"/>
      <c r="NY85" s="172"/>
      <c r="NZ85" s="172"/>
      <c r="OA85" s="172"/>
      <c r="OB85" s="172"/>
      <c r="OC85" s="172"/>
      <c r="OD85" s="172"/>
      <c r="OE85" s="172"/>
      <c r="OF85" s="172"/>
      <c r="OG85" s="172"/>
      <c r="OH85" s="172"/>
      <c r="OI85" s="172"/>
      <c r="OJ85" s="172"/>
      <c r="OK85" s="172"/>
      <c r="OL85" s="172"/>
      <c r="OM85" s="172"/>
      <c r="ON85" s="172"/>
      <c r="OO85" s="172"/>
      <c r="OP85" s="172"/>
      <c r="OQ85" s="172"/>
      <c r="OR85" s="172"/>
      <c r="OS85" s="172"/>
      <c r="OT85" s="172"/>
      <c r="OU85" s="172"/>
      <c r="OV85" s="172"/>
      <c r="OW85" s="172"/>
    </row>
    <row r="86" spans="1:413" s="67" customFormat="1" ht="13.5" hidden="1" customHeight="1" x14ac:dyDescent="0.25">
      <c r="A86" s="266"/>
      <c r="B86" s="68"/>
      <c r="C86" s="167">
        <f t="shared" si="68"/>
        <v>0</v>
      </c>
      <c r="D86" s="197">
        <f t="shared" si="69"/>
        <v>0</v>
      </c>
      <c r="E86" s="81">
        <f t="shared" si="70"/>
        <v>0</v>
      </c>
      <c r="F86" s="197">
        <f t="shared" si="83"/>
        <v>0</v>
      </c>
      <c r="G86" s="197">
        <f t="shared" si="84"/>
        <v>0</v>
      </c>
      <c r="H86" s="81">
        <f t="shared" si="71"/>
        <v>0</v>
      </c>
      <c r="I86" s="198">
        <f t="shared" si="72"/>
        <v>0</v>
      </c>
      <c r="J86" s="199" t="e">
        <f t="shared" si="93"/>
        <v>#DIV/0!</v>
      </c>
      <c r="K86" s="199">
        <f>ABS(I86*100/I1)</f>
        <v>0</v>
      </c>
      <c r="L86" s="198">
        <f>K1</f>
        <v>34</v>
      </c>
      <c r="M86" s="198">
        <f t="shared" si="85"/>
        <v>0</v>
      </c>
      <c r="N86" s="198">
        <f t="shared" si="94"/>
        <v>0</v>
      </c>
      <c r="O86" s="198">
        <f t="shared" si="87"/>
        <v>0</v>
      </c>
      <c r="P86" s="198">
        <f t="shared" si="88"/>
        <v>0</v>
      </c>
      <c r="Q86" s="198">
        <f t="shared" si="89"/>
        <v>0</v>
      </c>
      <c r="R86" s="180">
        <f t="shared" si="90"/>
        <v>0</v>
      </c>
      <c r="S86" s="181">
        <f t="shared" si="91"/>
        <v>0</v>
      </c>
      <c r="T86" s="107">
        <f t="shared" si="92"/>
        <v>0</v>
      </c>
      <c r="U86" s="107">
        <f t="shared" si="86"/>
        <v>0</v>
      </c>
      <c r="V86" s="125">
        <f t="shared" si="27"/>
        <v>0</v>
      </c>
      <c r="W86" s="20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203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203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204">
        <f t="shared" si="42"/>
        <v>0</v>
      </c>
      <c r="FN86" s="205">
        <f t="shared" si="43"/>
        <v>0</v>
      </c>
      <c r="FO86" s="66">
        <f t="shared" si="44"/>
        <v>0</v>
      </c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208">
        <f t="shared" si="79"/>
        <v>0</v>
      </c>
      <c r="HM86" s="81"/>
      <c r="HN86" s="81"/>
      <c r="HO86" s="81"/>
      <c r="HP86" s="85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406"/>
      <c r="ID86" s="85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125"/>
      <c r="IU86" s="85"/>
      <c r="IV86" s="81"/>
      <c r="IW86" s="81"/>
      <c r="IX86" s="81"/>
      <c r="IY86" s="81"/>
      <c r="IZ86" s="81"/>
      <c r="JA86" s="81"/>
      <c r="JB86" s="81"/>
      <c r="JC86" s="125"/>
      <c r="JD86" s="85"/>
      <c r="JE86" s="81"/>
      <c r="JF86" s="81"/>
      <c r="JG86" s="81"/>
      <c r="JH86" s="125"/>
      <c r="JI86" s="172"/>
      <c r="JJ86" s="172"/>
      <c r="JK86" s="172"/>
      <c r="JL86" s="172"/>
      <c r="JM86" s="172"/>
      <c r="JN86" s="172"/>
      <c r="JO86" s="172"/>
      <c r="JP86" s="172"/>
      <c r="JQ86" s="172"/>
      <c r="JR86" s="172"/>
      <c r="JS86" s="172"/>
      <c r="JT86" s="172"/>
      <c r="JU86" s="172"/>
      <c r="JV86" s="172"/>
      <c r="JW86" s="172"/>
      <c r="JX86" s="172"/>
      <c r="JY86" s="172"/>
      <c r="JZ86" s="172"/>
      <c r="KA86" s="172"/>
      <c r="KB86" s="172"/>
      <c r="KC86" s="172"/>
      <c r="KD86" s="172"/>
      <c r="KE86" s="172"/>
      <c r="KF86" s="172"/>
      <c r="KG86" s="172"/>
      <c r="KH86" s="172"/>
      <c r="KI86" s="172"/>
      <c r="KJ86" s="172"/>
      <c r="KK86" s="172"/>
      <c r="KL86" s="172"/>
      <c r="KM86" s="172"/>
      <c r="KN86" s="172"/>
      <c r="KO86" s="172"/>
      <c r="KP86" s="172"/>
      <c r="KQ86" s="172"/>
      <c r="KR86" s="172"/>
      <c r="KS86" s="172"/>
      <c r="KT86" s="172"/>
      <c r="KU86" s="172"/>
      <c r="KV86" s="172"/>
      <c r="KW86" s="172"/>
      <c r="KX86" s="172"/>
      <c r="KY86" s="172"/>
      <c r="KZ86" s="172"/>
      <c r="LA86" s="172"/>
      <c r="LB86" s="172"/>
      <c r="LC86" s="172"/>
      <c r="LD86" s="172"/>
      <c r="LE86" s="172"/>
      <c r="LF86" s="172"/>
      <c r="LG86" s="172"/>
      <c r="LH86" s="172"/>
      <c r="LI86" s="172"/>
      <c r="LJ86" s="172"/>
      <c r="LK86" s="172"/>
      <c r="LL86" s="172"/>
      <c r="LM86" s="172"/>
      <c r="LN86" s="172"/>
      <c r="LO86" s="172"/>
      <c r="LP86" s="172"/>
      <c r="LQ86" s="172"/>
      <c r="LR86" s="172"/>
      <c r="LS86" s="172"/>
      <c r="LT86" s="172"/>
      <c r="LU86" s="172"/>
      <c r="LV86" s="172"/>
      <c r="LW86" s="172"/>
      <c r="LX86" s="172"/>
      <c r="LY86" s="172"/>
      <c r="LZ86" s="172"/>
      <c r="MA86" s="172"/>
      <c r="MB86" s="172"/>
      <c r="MC86" s="172"/>
      <c r="MD86" s="172"/>
      <c r="ME86" s="172"/>
      <c r="MF86" s="172"/>
      <c r="MG86" s="172"/>
      <c r="MH86" s="172"/>
      <c r="MI86" s="172"/>
      <c r="MJ86" s="172"/>
      <c r="MK86" s="172"/>
      <c r="ML86" s="172"/>
      <c r="MM86" s="172"/>
      <c r="MN86" s="172"/>
      <c r="MO86" s="172"/>
      <c r="MP86" s="172"/>
      <c r="MQ86" s="172"/>
      <c r="MR86" s="172"/>
      <c r="MS86" s="172"/>
      <c r="MT86" s="172"/>
      <c r="MU86" s="172"/>
      <c r="MV86" s="172"/>
      <c r="MW86" s="172"/>
      <c r="MX86" s="172"/>
      <c r="MY86" s="172"/>
      <c r="MZ86" s="172"/>
      <c r="NA86" s="172"/>
      <c r="NB86" s="172"/>
      <c r="NC86" s="172"/>
      <c r="ND86" s="172"/>
      <c r="NE86" s="172"/>
      <c r="NF86" s="172"/>
      <c r="NG86" s="172"/>
      <c r="NH86" s="172"/>
      <c r="NI86" s="172"/>
      <c r="NJ86" s="172"/>
      <c r="NK86" s="172"/>
      <c r="NL86" s="172"/>
      <c r="NM86" s="172"/>
      <c r="NN86" s="172"/>
      <c r="NO86" s="172"/>
      <c r="NP86" s="172"/>
      <c r="NQ86" s="172"/>
      <c r="NR86" s="172"/>
      <c r="NS86" s="172"/>
      <c r="NT86" s="172"/>
      <c r="NU86" s="172"/>
      <c r="NV86" s="172"/>
      <c r="NW86" s="172"/>
      <c r="NX86" s="172"/>
      <c r="NY86" s="172"/>
      <c r="NZ86" s="172"/>
      <c r="OA86" s="172"/>
      <c r="OB86" s="172"/>
      <c r="OC86" s="172"/>
      <c r="OD86" s="172"/>
      <c r="OE86" s="172"/>
      <c r="OF86" s="172"/>
      <c r="OG86" s="172"/>
      <c r="OH86" s="172"/>
      <c r="OI86" s="172"/>
      <c r="OJ86" s="172"/>
      <c r="OK86" s="172"/>
      <c r="OL86" s="172"/>
      <c r="OM86" s="172"/>
      <c r="ON86" s="172"/>
      <c r="OO86" s="172"/>
      <c r="OP86" s="172"/>
      <c r="OQ86" s="172"/>
      <c r="OR86" s="172"/>
      <c r="OS86" s="172"/>
      <c r="OT86" s="172"/>
      <c r="OU86" s="172"/>
      <c r="OV86" s="172"/>
      <c r="OW86" s="172"/>
    </row>
    <row r="87" spans="1:413" s="67" customFormat="1" hidden="1" x14ac:dyDescent="0.25">
      <c r="A87" s="266"/>
      <c r="B87" s="296"/>
      <c r="C87" s="167">
        <f t="shared" si="68"/>
        <v>0</v>
      </c>
      <c r="D87" s="197">
        <f t="shared" si="69"/>
        <v>0</v>
      </c>
      <c r="E87" s="81">
        <f t="shared" si="70"/>
        <v>0</v>
      </c>
      <c r="F87" s="197">
        <f t="shared" si="83"/>
        <v>0</v>
      </c>
      <c r="G87" s="197">
        <f t="shared" si="84"/>
        <v>0</v>
      </c>
      <c r="H87" s="81">
        <f t="shared" si="71"/>
        <v>0</v>
      </c>
      <c r="I87" s="198">
        <f t="shared" si="72"/>
        <v>0</v>
      </c>
      <c r="J87" s="199" t="e">
        <f t="shared" si="93"/>
        <v>#DIV/0!</v>
      </c>
      <c r="K87" s="199">
        <f>ABS(I87*100/I1)</f>
        <v>0</v>
      </c>
      <c r="L87" s="198">
        <f>K1</f>
        <v>34</v>
      </c>
      <c r="M87" s="198">
        <f t="shared" si="85"/>
        <v>0</v>
      </c>
      <c r="N87" s="198">
        <f t="shared" si="94"/>
        <v>0</v>
      </c>
      <c r="O87" s="198">
        <f t="shared" si="87"/>
        <v>0</v>
      </c>
      <c r="P87" s="198">
        <f t="shared" si="88"/>
        <v>0</v>
      </c>
      <c r="Q87" s="198">
        <f t="shared" si="89"/>
        <v>0</v>
      </c>
      <c r="R87" s="180">
        <f t="shared" si="90"/>
        <v>0</v>
      </c>
      <c r="S87" s="181">
        <f t="shared" si="91"/>
        <v>0</v>
      </c>
      <c r="T87" s="107">
        <f t="shared" si="92"/>
        <v>0</v>
      </c>
      <c r="U87" s="107">
        <f t="shared" si="86"/>
        <v>0</v>
      </c>
      <c r="V87" s="125">
        <f t="shared" si="27"/>
        <v>0</v>
      </c>
      <c r="W87" s="20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203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203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204">
        <f t="shared" si="42"/>
        <v>0</v>
      </c>
      <c r="FN87" s="205">
        <f t="shared" si="43"/>
        <v>0</v>
      </c>
      <c r="FO87" s="66">
        <f t="shared" si="44"/>
        <v>0</v>
      </c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208">
        <f t="shared" si="79"/>
        <v>0</v>
      </c>
      <c r="HM87" s="81"/>
      <c r="HN87" s="81"/>
      <c r="HO87" s="81"/>
      <c r="HP87" s="85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406"/>
      <c r="ID87" s="85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125"/>
      <c r="IU87" s="85"/>
      <c r="IV87" s="81"/>
      <c r="IW87" s="81"/>
      <c r="IX87" s="81"/>
      <c r="IY87" s="81"/>
      <c r="IZ87" s="81"/>
      <c r="JA87" s="81"/>
      <c r="JB87" s="81"/>
      <c r="JC87" s="125"/>
      <c r="JD87" s="85"/>
      <c r="JE87" s="81"/>
      <c r="JF87" s="81"/>
      <c r="JG87" s="81"/>
      <c r="JH87" s="125"/>
      <c r="JI87" s="172"/>
      <c r="JJ87" s="172"/>
      <c r="JK87" s="172"/>
      <c r="JL87" s="172"/>
      <c r="JM87" s="172"/>
      <c r="JN87" s="172"/>
      <c r="JO87" s="172"/>
      <c r="JP87" s="172"/>
      <c r="JQ87" s="172"/>
      <c r="JR87" s="172"/>
      <c r="JS87" s="172"/>
      <c r="JT87" s="172"/>
      <c r="JU87" s="172"/>
      <c r="JV87" s="172"/>
      <c r="JW87" s="172"/>
      <c r="JX87" s="172"/>
      <c r="JY87" s="172"/>
      <c r="JZ87" s="172"/>
      <c r="KA87" s="172"/>
      <c r="KB87" s="172"/>
      <c r="KC87" s="172"/>
      <c r="KD87" s="172"/>
      <c r="KE87" s="172"/>
      <c r="KF87" s="172"/>
      <c r="KG87" s="172"/>
      <c r="KH87" s="172"/>
      <c r="KI87" s="172"/>
      <c r="KJ87" s="172"/>
      <c r="KK87" s="172"/>
      <c r="KL87" s="172"/>
      <c r="KM87" s="172"/>
      <c r="KN87" s="172"/>
      <c r="KO87" s="172"/>
      <c r="KP87" s="172"/>
      <c r="KQ87" s="172"/>
      <c r="KR87" s="172"/>
      <c r="KS87" s="172"/>
      <c r="KT87" s="172"/>
      <c r="KU87" s="172"/>
      <c r="KV87" s="172"/>
      <c r="KW87" s="172"/>
      <c r="KX87" s="172"/>
      <c r="KY87" s="172"/>
      <c r="KZ87" s="172"/>
      <c r="LA87" s="172"/>
      <c r="LB87" s="172"/>
      <c r="LC87" s="172"/>
      <c r="LD87" s="172"/>
      <c r="LE87" s="172"/>
      <c r="LF87" s="172"/>
      <c r="LG87" s="172"/>
      <c r="LH87" s="172"/>
      <c r="LI87" s="172"/>
      <c r="LJ87" s="172"/>
      <c r="LK87" s="172"/>
      <c r="LL87" s="172"/>
      <c r="LM87" s="172"/>
      <c r="LN87" s="172"/>
      <c r="LO87" s="172"/>
      <c r="LP87" s="172"/>
      <c r="LQ87" s="172"/>
      <c r="LR87" s="172"/>
      <c r="LS87" s="172"/>
      <c r="LT87" s="172"/>
      <c r="LU87" s="172"/>
      <c r="LV87" s="172"/>
      <c r="LW87" s="172"/>
      <c r="LX87" s="172"/>
      <c r="LY87" s="172"/>
      <c r="LZ87" s="172"/>
      <c r="MA87" s="172"/>
      <c r="MB87" s="172"/>
      <c r="MC87" s="172"/>
      <c r="MD87" s="172"/>
      <c r="ME87" s="172"/>
      <c r="MF87" s="172"/>
      <c r="MG87" s="172"/>
      <c r="MH87" s="172"/>
      <c r="MI87" s="172"/>
      <c r="MJ87" s="172"/>
      <c r="MK87" s="172"/>
      <c r="ML87" s="172"/>
      <c r="MM87" s="172"/>
      <c r="MN87" s="172"/>
      <c r="MO87" s="172"/>
      <c r="MP87" s="172"/>
      <c r="MQ87" s="172"/>
      <c r="MR87" s="172"/>
      <c r="MS87" s="172"/>
      <c r="MT87" s="172"/>
      <c r="MU87" s="172"/>
      <c r="MV87" s="172"/>
      <c r="MW87" s="172"/>
      <c r="MX87" s="172"/>
      <c r="MY87" s="172"/>
      <c r="MZ87" s="172"/>
      <c r="NA87" s="172"/>
      <c r="NB87" s="172"/>
      <c r="NC87" s="172"/>
      <c r="ND87" s="172"/>
      <c r="NE87" s="172"/>
      <c r="NF87" s="172"/>
      <c r="NG87" s="172"/>
      <c r="NH87" s="172"/>
      <c r="NI87" s="172"/>
      <c r="NJ87" s="172"/>
      <c r="NK87" s="172"/>
      <c r="NL87" s="172"/>
      <c r="NM87" s="172"/>
      <c r="NN87" s="172"/>
      <c r="NO87" s="172"/>
      <c r="NP87" s="172"/>
      <c r="NQ87" s="172"/>
      <c r="NR87" s="172"/>
      <c r="NS87" s="172"/>
      <c r="NT87" s="172"/>
      <c r="NU87" s="172"/>
      <c r="NV87" s="172"/>
      <c r="NW87" s="172"/>
      <c r="NX87" s="172"/>
      <c r="NY87" s="172"/>
      <c r="NZ87" s="172"/>
      <c r="OA87" s="172"/>
      <c r="OB87" s="172"/>
      <c r="OC87" s="172"/>
      <c r="OD87" s="172"/>
      <c r="OE87" s="172"/>
      <c r="OF87" s="172"/>
      <c r="OG87" s="172"/>
      <c r="OH87" s="172"/>
      <c r="OI87" s="172"/>
      <c r="OJ87" s="172"/>
      <c r="OK87" s="172"/>
      <c r="OL87" s="172"/>
      <c r="OM87" s="172"/>
      <c r="ON87" s="172"/>
      <c r="OO87" s="172"/>
      <c r="OP87" s="172"/>
      <c r="OQ87" s="172"/>
      <c r="OR87" s="172"/>
      <c r="OS87" s="172"/>
      <c r="OT87" s="172"/>
      <c r="OU87" s="172"/>
      <c r="OV87" s="172"/>
      <c r="OW87" s="172"/>
    </row>
    <row r="88" spans="1:413" s="67" customFormat="1" hidden="1" x14ac:dyDescent="0.25">
      <c r="A88" s="266"/>
      <c r="B88" s="294"/>
      <c r="C88" s="167">
        <f t="shared" si="68"/>
        <v>0</v>
      </c>
      <c r="D88" s="197">
        <f t="shared" si="69"/>
        <v>0</v>
      </c>
      <c r="E88" s="81">
        <f t="shared" si="70"/>
        <v>0</v>
      </c>
      <c r="F88" s="197">
        <f t="shared" si="83"/>
        <v>0</v>
      </c>
      <c r="G88" s="197">
        <f t="shared" si="84"/>
        <v>0</v>
      </c>
      <c r="H88" s="81">
        <f t="shared" si="71"/>
        <v>0</v>
      </c>
      <c r="I88" s="198">
        <f t="shared" si="72"/>
        <v>0</v>
      </c>
      <c r="J88" s="199" t="e">
        <f t="shared" si="93"/>
        <v>#DIV/0!</v>
      </c>
      <c r="K88" s="199">
        <f>ABS(I88*100/I1)</f>
        <v>0</v>
      </c>
      <c r="L88" s="198">
        <f>K1</f>
        <v>34</v>
      </c>
      <c r="M88" s="198">
        <f t="shared" si="85"/>
        <v>0</v>
      </c>
      <c r="N88" s="198">
        <f t="shared" si="94"/>
        <v>0</v>
      </c>
      <c r="O88" s="198">
        <f t="shared" si="87"/>
        <v>0</v>
      </c>
      <c r="P88" s="198">
        <f t="shared" si="88"/>
        <v>0</v>
      </c>
      <c r="Q88" s="198">
        <f t="shared" si="89"/>
        <v>0</v>
      </c>
      <c r="R88" s="180">
        <f t="shared" si="90"/>
        <v>0</v>
      </c>
      <c r="S88" s="181">
        <f t="shared" si="91"/>
        <v>0</v>
      </c>
      <c r="T88" s="107">
        <f t="shared" si="92"/>
        <v>0</v>
      </c>
      <c r="U88" s="107">
        <f t="shared" si="86"/>
        <v>0</v>
      </c>
      <c r="V88" s="125">
        <f t="shared" si="27"/>
        <v>0</v>
      </c>
      <c r="W88" s="20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203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203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  <c r="EW88" s="81"/>
      <c r="EX88" s="81"/>
      <c r="EY88" s="81"/>
      <c r="EZ88" s="81"/>
      <c r="FA88" s="81"/>
      <c r="FB88" s="81"/>
      <c r="FC88" s="81"/>
      <c r="FD88" s="81"/>
      <c r="FE88" s="81"/>
      <c r="FF88" s="81"/>
      <c r="FG88" s="81"/>
      <c r="FH88" s="81"/>
      <c r="FI88" s="81"/>
      <c r="FJ88" s="81"/>
      <c r="FK88" s="81"/>
      <c r="FL88" s="81"/>
      <c r="FM88" s="204">
        <f t="shared" si="42"/>
        <v>0</v>
      </c>
      <c r="FN88" s="205">
        <f t="shared" si="43"/>
        <v>0</v>
      </c>
      <c r="FO88" s="66">
        <f t="shared" si="44"/>
        <v>0</v>
      </c>
      <c r="FP88" s="81"/>
      <c r="FQ88" s="81"/>
      <c r="FR88" s="81"/>
      <c r="FS88" s="81"/>
      <c r="FT88" s="81"/>
      <c r="FU88" s="81"/>
      <c r="FV88" s="81"/>
      <c r="FW88" s="81"/>
      <c r="FX88" s="81"/>
      <c r="FY88" s="81"/>
      <c r="FZ88" s="81"/>
      <c r="GA88" s="81"/>
      <c r="GB88" s="81"/>
      <c r="GC88" s="81"/>
      <c r="GD88" s="81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208">
        <f t="shared" si="79"/>
        <v>0</v>
      </c>
      <c r="HM88" s="81"/>
      <c r="HN88" s="81"/>
      <c r="HO88" s="81"/>
      <c r="HP88" s="85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406"/>
      <c r="ID88" s="85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125"/>
      <c r="IU88" s="85"/>
      <c r="IV88" s="81"/>
      <c r="IW88" s="81"/>
      <c r="IX88" s="81"/>
      <c r="IY88" s="81"/>
      <c r="IZ88" s="81"/>
      <c r="JA88" s="81"/>
      <c r="JB88" s="81"/>
      <c r="JC88" s="125"/>
      <c r="JD88" s="85"/>
      <c r="JE88" s="81"/>
      <c r="JF88" s="81"/>
      <c r="JG88" s="81"/>
      <c r="JH88" s="125"/>
      <c r="JI88" s="172"/>
      <c r="JJ88" s="172"/>
      <c r="JK88" s="172"/>
      <c r="JL88" s="172"/>
      <c r="JM88" s="172"/>
      <c r="JN88" s="172"/>
      <c r="JO88" s="172"/>
      <c r="JP88" s="172"/>
      <c r="JQ88" s="172"/>
      <c r="JR88" s="172"/>
      <c r="JS88" s="172"/>
      <c r="JT88" s="172"/>
      <c r="JU88" s="172"/>
      <c r="JV88" s="172"/>
      <c r="JW88" s="172"/>
      <c r="JX88" s="172"/>
      <c r="JY88" s="172"/>
      <c r="JZ88" s="172"/>
      <c r="KA88" s="172"/>
      <c r="KB88" s="172"/>
      <c r="KC88" s="172"/>
      <c r="KD88" s="172"/>
      <c r="KE88" s="172"/>
      <c r="KF88" s="172"/>
      <c r="KG88" s="172"/>
      <c r="KH88" s="172"/>
      <c r="KI88" s="172"/>
      <c r="KJ88" s="172"/>
      <c r="KK88" s="172"/>
      <c r="KL88" s="172"/>
      <c r="KM88" s="172"/>
      <c r="KN88" s="172"/>
      <c r="KO88" s="172"/>
      <c r="KP88" s="172"/>
      <c r="KQ88" s="172"/>
      <c r="KR88" s="172"/>
      <c r="KS88" s="172"/>
      <c r="KT88" s="172"/>
      <c r="KU88" s="172"/>
      <c r="KV88" s="172"/>
      <c r="KW88" s="172"/>
      <c r="KX88" s="172"/>
      <c r="KY88" s="172"/>
      <c r="KZ88" s="172"/>
      <c r="LA88" s="172"/>
      <c r="LB88" s="172"/>
      <c r="LC88" s="172"/>
      <c r="LD88" s="172"/>
      <c r="LE88" s="172"/>
      <c r="LF88" s="172"/>
      <c r="LG88" s="172"/>
      <c r="LH88" s="172"/>
      <c r="LI88" s="172"/>
      <c r="LJ88" s="172"/>
      <c r="LK88" s="172"/>
      <c r="LL88" s="172"/>
      <c r="LM88" s="172"/>
      <c r="LN88" s="172"/>
      <c r="LO88" s="172"/>
      <c r="LP88" s="172"/>
      <c r="LQ88" s="172"/>
      <c r="LR88" s="172"/>
      <c r="LS88" s="172"/>
      <c r="LT88" s="172"/>
      <c r="LU88" s="172"/>
      <c r="LV88" s="172"/>
      <c r="LW88" s="172"/>
      <c r="LX88" s="172"/>
      <c r="LY88" s="172"/>
      <c r="LZ88" s="172"/>
      <c r="MA88" s="172"/>
      <c r="MB88" s="172"/>
      <c r="MC88" s="172"/>
      <c r="MD88" s="172"/>
      <c r="ME88" s="172"/>
      <c r="MF88" s="172"/>
      <c r="MG88" s="172"/>
      <c r="MH88" s="172"/>
      <c r="MI88" s="172"/>
      <c r="MJ88" s="172"/>
      <c r="MK88" s="172"/>
      <c r="ML88" s="172"/>
      <c r="MM88" s="172"/>
      <c r="MN88" s="172"/>
      <c r="MO88" s="172"/>
      <c r="MP88" s="172"/>
      <c r="MQ88" s="172"/>
      <c r="MR88" s="172"/>
      <c r="MS88" s="172"/>
      <c r="MT88" s="172"/>
      <c r="MU88" s="172"/>
      <c r="MV88" s="172"/>
      <c r="MW88" s="172"/>
      <c r="MX88" s="172"/>
      <c r="MY88" s="172"/>
      <c r="MZ88" s="172"/>
      <c r="NA88" s="172"/>
      <c r="NB88" s="172"/>
      <c r="NC88" s="172"/>
      <c r="ND88" s="172"/>
      <c r="NE88" s="172"/>
      <c r="NF88" s="172"/>
      <c r="NG88" s="172"/>
      <c r="NH88" s="172"/>
      <c r="NI88" s="172"/>
      <c r="NJ88" s="172"/>
      <c r="NK88" s="172"/>
      <c r="NL88" s="172"/>
      <c r="NM88" s="172"/>
      <c r="NN88" s="172"/>
      <c r="NO88" s="172"/>
      <c r="NP88" s="172"/>
      <c r="NQ88" s="172"/>
      <c r="NR88" s="172"/>
      <c r="NS88" s="172"/>
      <c r="NT88" s="172"/>
      <c r="NU88" s="172"/>
      <c r="NV88" s="172"/>
      <c r="NW88" s="172"/>
      <c r="NX88" s="172"/>
      <c r="NY88" s="172"/>
      <c r="NZ88" s="172"/>
      <c r="OA88" s="172"/>
      <c r="OB88" s="172"/>
      <c r="OC88" s="172"/>
      <c r="OD88" s="172"/>
      <c r="OE88" s="172"/>
      <c r="OF88" s="172"/>
      <c r="OG88" s="172"/>
      <c r="OH88" s="172"/>
      <c r="OI88" s="172"/>
      <c r="OJ88" s="172"/>
      <c r="OK88" s="172"/>
      <c r="OL88" s="172"/>
      <c r="OM88" s="172"/>
      <c r="ON88" s="172"/>
      <c r="OO88" s="172"/>
      <c r="OP88" s="172"/>
      <c r="OQ88" s="172"/>
      <c r="OR88" s="172"/>
      <c r="OS88" s="172"/>
      <c r="OT88" s="172"/>
      <c r="OU88" s="172"/>
      <c r="OV88" s="172"/>
      <c r="OW88" s="172"/>
    </row>
    <row r="89" spans="1:413" x14ac:dyDescent="0.25">
      <c r="A89" s="270" t="s">
        <v>197</v>
      </c>
      <c r="B89" s="182" t="s">
        <v>27</v>
      </c>
      <c r="C89" s="167">
        <f t="shared" si="68"/>
        <v>30</v>
      </c>
      <c r="D89" s="197">
        <f t="shared" si="69"/>
        <v>23</v>
      </c>
      <c r="E89" s="81">
        <f t="shared" si="70"/>
        <v>6</v>
      </c>
      <c r="F89" s="197">
        <f t="shared" si="83"/>
        <v>17</v>
      </c>
      <c r="G89" s="197">
        <f t="shared" si="84"/>
        <v>7</v>
      </c>
      <c r="H89" s="81">
        <f t="shared" si="71"/>
        <v>1</v>
      </c>
      <c r="I89" s="198">
        <f t="shared" si="72"/>
        <v>1872</v>
      </c>
      <c r="J89" s="179">
        <f t="shared" si="93"/>
        <v>62.4</v>
      </c>
      <c r="K89" s="179">
        <f>ABS(I89*100/I1)</f>
        <v>61.176470588235297</v>
      </c>
      <c r="L89" s="178">
        <f>K1</f>
        <v>34</v>
      </c>
      <c r="M89" s="476">
        <f t="shared" si="85"/>
        <v>30</v>
      </c>
      <c r="N89" s="178">
        <f t="shared" si="94"/>
        <v>3</v>
      </c>
      <c r="O89" s="178">
        <f t="shared" si="87"/>
        <v>0</v>
      </c>
      <c r="P89" s="178">
        <f t="shared" si="88"/>
        <v>2</v>
      </c>
      <c r="Q89" s="178">
        <f t="shared" si="89"/>
        <v>1</v>
      </c>
      <c r="R89" s="180">
        <f t="shared" si="90"/>
        <v>7</v>
      </c>
      <c r="S89" s="181">
        <f t="shared" si="91"/>
        <v>0</v>
      </c>
      <c r="T89" s="107">
        <f t="shared" si="92"/>
        <v>0</v>
      </c>
      <c r="U89" s="107">
        <f t="shared" si="86"/>
        <v>0</v>
      </c>
      <c r="V89" s="124">
        <f t="shared" si="27"/>
        <v>1</v>
      </c>
      <c r="W89" s="201"/>
      <c r="X89" s="82" t="s">
        <v>193</v>
      </c>
      <c r="Y89" s="82" t="s">
        <v>193</v>
      </c>
      <c r="Z89" s="82" t="s">
        <v>193</v>
      </c>
      <c r="AA89" s="82" t="s">
        <v>192</v>
      </c>
      <c r="AB89" s="82"/>
      <c r="AC89" s="82" t="s">
        <v>193</v>
      </c>
      <c r="AD89" s="82" t="s">
        <v>192</v>
      </c>
      <c r="AE89" s="82" t="s">
        <v>193</v>
      </c>
      <c r="AF89" s="82" t="s">
        <v>192</v>
      </c>
      <c r="AG89" s="82" t="s">
        <v>192</v>
      </c>
      <c r="AH89" s="82" t="s">
        <v>192</v>
      </c>
      <c r="AI89" s="82" t="s">
        <v>192</v>
      </c>
      <c r="AJ89" s="82" t="s">
        <v>192</v>
      </c>
      <c r="AK89" s="82" t="s">
        <v>192</v>
      </c>
      <c r="AL89" s="82" t="s">
        <v>193</v>
      </c>
      <c r="AM89" s="82" t="s">
        <v>192</v>
      </c>
      <c r="AN89" s="82" t="s">
        <v>192</v>
      </c>
      <c r="AO89" s="82" t="s">
        <v>192</v>
      </c>
      <c r="AP89" s="82" t="s">
        <v>192</v>
      </c>
      <c r="AQ89" s="82" t="s">
        <v>192</v>
      </c>
      <c r="AR89" s="433" t="s">
        <v>221</v>
      </c>
      <c r="AS89" s="82" t="s">
        <v>192</v>
      </c>
      <c r="AT89" s="82" t="s">
        <v>192</v>
      </c>
      <c r="AU89" s="82" t="s">
        <v>200</v>
      </c>
      <c r="AV89" s="82" t="s">
        <v>200</v>
      </c>
      <c r="AW89" s="82" t="s">
        <v>193</v>
      </c>
      <c r="AX89" s="82" t="s">
        <v>192</v>
      </c>
      <c r="AY89" s="82" t="s">
        <v>192</v>
      </c>
      <c r="AZ89" s="82" t="s">
        <v>192</v>
      </c>
      <c r="BA89" s="82" t="s">
        <v>192</v>
      </c>
      <c r="BB89" s="82" t="s">
        <v>192</v>
      </c>
      <c r="BC89" s="82" t="s">
        <v>192</v>
      </c>
      <c r="BD89" s="82" t="s">
        <v>192</v>
      </c>
      <c r="BE89" s="82" t="s">
        <v>192</v>
      </c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203"/>
      <c r="BU89" s="82">
        <v>8</v>
      </c>
      <c r="BV89" s="82">
        <v>16</v>
      </c>
      <c r="BW89" s="82">
        <v>45</v>
      </c>
      <c r="BX89" s="82">
        <v>61</v>
      </c>
      <c r="BY89" s="82"/>
      <c r="BZ89" s="82">
        <v>24</v>
      </c>
      <c r="CA89" s="82">
        <v>75</v>
      </c>
      <c r="CB89" s="82">
        <v>32</v>
      </c>
      <c r="CC89" s="82">
        <v>90</v>
      </c>
      <c r="CD89" s="82">
        <v>66</v>
      </c>
      <c r="CE89" s="82">
        <v>78</v>
      </c>
      <c r="CF89" s="82">
        <v>87</v>
      </c>
      <c r="CG89" s="82">
        <v>43</v>
      </c>
      <c r="CH89" s="82">
        <v>45</v>
      </c>
      <c r="CI89" s="82">
        <v>6</v>
      </c>
      <c r="CJ89" s="82">
        <v>65</v>
      </c>
      <c r="CK89" s="82">
        <v>79</v>
      </c>
      <c r="CL89" s="82">
        <v>90</v>
      </c>
      <c r="CM89" s="82">
        <v>77</v>
      </c>
      <c r="CN89" s="82">
        <v>90</v>
      </c>
      <c r="CO89" s="433" t="s">
        <v>221</v>
      </c>
      <c r="CP89" s="82">
        <v>90</v>
      </c>
      <c r="CQ89" s="82">
        <v>56</v>
      </c>
      <c r="CR89" s="82"/>
      <c r="CS89" s="82"/>
      <c r="CT89" s="82">
        <v>45</v>
      </c>
      <c r="CU89" s="82">
        <v>68</v>
      </c>
      <c r="CV89" s="82">
        <v>79</v>
      </c>
      <c r="CW89" s="82">
        <v>90</v>
      </c>
      <c r="CX89" s="82">
        <v>68</v>
      </c>
      <c r="CY89" s="82">
        <v>83</v>
      </c>
      <c r="CZ89" s="82">
        <v>81</v>
      </c>
      <c r="DA89" s="82">
        <v>90</v>
      </c>
      <c r="DB89" s="82">
        <v>45</v>
      </c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203"/>
      <c r="DR89" s="82" t="s">
        <v>201</v>
      </c>
      <c r="DS89" s="82" t="s">
        <v>201</v>
      </c>
      <c r="DT89" s="82" t="s">
        <v>201</v>
      </c>
      <c r="DU89" s="82" t="s">
        <v>202</v>
      </c>
      <c r="DV89" s="82"/>
      <c r="DW89" s="82" t="s">
        <v>201</v>
      </c>
      <c r="DX89" s="82" t="s">
        <v>202</v>
      </c>
      <c r="DY89" s="82" t="s">
        <v>201</v>
      </c>
      <c r="DZ89" s="82"/>
      <c r="EA89" s="82" t="s">
        <v>202</v>
      </c>
      <c r="EB89" s="82" t="s">
        <v>202</v>
      </c>
      <c r="EC89" s="82" t="s">
        <v>202</v>
      </c>
      <c r="ED89" s="82" t="s">
        <v>202</v>
      </c>
      <c r="EE89" s="82" t="s">
        <v>202</v>
      </c>
      <c r="EF89" s="82" t="s">
        <v>201</v>
      </c>
      <c r="EG89" s="82" t="s">
        <v>202</v>
      </c>
      <c r="EH89" s="82" t="s">
        <v>202</v>
      </c>
      <c r="EI89" s="82"/>
      <c r="EJ89" s="82" t="s">
        <v>202</v>
      </c>
      <c r="EK89" s="82"/>
      <c r="EL89" s="82"/>
      <c r="EM89" s="82"/>
      <c r="EN89" s="82" t="s">
        <v>202</v>
      </c>
      <c r="EO89" s="82"/>
      <c r="EP89" s="82"/>
      <c r="EQ89" s="82" t="s">
        <v>201</v>
      </c>
      <c r="ER89" s="82" t="s">
        <v>202</v>
      </c>
      <c r="ES89" s="82" t="s">
        <v>202</v>
      </c>
      <c r="ET89" s="82"/>
      <c r="EU89" s="82" t="s">
        <v>202</v>
      </c>
      <c r="EV89" s="82" t="s">
        <v>202</v>
      </c>
      <c r="EW89" s="82" t="s">
        <v>202</v>
      </c>
      <c r="EX89" s="82"/>
      <c r="EY89" s="82" t="s">
        <v>202</v>
      </c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204">
        <f t="shared" si="42"/>
        <v>7</v>
      </c>
      <c r="FN89" s="205">
        <f t="shared" si="43"/>
        <v>0</v>
      </c>
      <c r="FO89" s="66">
        <f t="shared" si="44"/>
        <v>0</v>
      </c>
      <c r="FP89" s="82"/>
      <c r="FQ89" s="82"/>
      <c r="FR89" s="82"/>
      <c r="FS89" s="205">
        <v>1</v>
      </c>
      <c r="FT89" s="82"/>
      <c r="FU89" s="82"/>
      <c r="FV89" s="82"/>
      <c r="FW89" s="205">
        <v>1</v>
      </c>
      <c r="FX89" s="82"/>
      <c r="FY89" s="82"/>
      <c r="FZ89" s="82"/>
      <c r="GA89" s="205">
        <v>1</v>
      </c>
      <c r="GB89" s="82"/>
      <c r="GC89" s="82"/>
      <c r="GD89" s="82"/>
      <c r="GE89" s="82"/>
      <c r="GF89" s="82"/>
      <c r="GG89" s="205">
        <v>1</v>
      </c>
      <c r="GH89" s="82"/>
      <c r="GI89" s="205">
        <v>1</v>
      </c>
      <c r="GJ89" s="433" t="s">
        <v>221</v>
      </c>
      <c r="GK89" s="82"/>
      <c r="GL89" s="82"/>
      <c r="GM89" s="82"/>
      <c r="GN89" s="82"/>
      <c r="GO89" s="342">
        <v>1</v>
      </c>
      <c r="GP89" s="82"/>
      <c r="GQ89" s="82"/>
      <c r="GR89" s="82"/>
      <c r="GS89" s="82"/>
      <c r="GT89" s="82"/>
      <c r="GU89" s="342">
        <v>1</v>
      </c>
      <c r="GV89" s="82"/>
      <c r="GW89" s="82"/>
      <c r="GX89" s="82"/>
      <c r="GY89" s="82"/>
      <c r="GZ89" s="82"/>
      <c r="HA89" s="82"/>
      <c r="HB89" s="82"/>
      <c r="HC89" s="82"/>
      <c r="HD89" s="82"/>
      <c r="HE89" s="82"/>
      <c r="HF89" s="82"/>
      <c r="HG89" s="82"/>
      <c r="HH89" s="82"/>
      <c r="HI89" s="82"/>
      <c r="HJ89" s="82"/>
      <c r="HK89" s="82"/>
      <c r="HL89" s="209">
        <f t="shared" si="79"/>
        <v>1</v>
      </c>
      <c r="HM89" s="82"/>
      <c r="HN89" s="82"/>
      <c r="HO89" s="82"/>
      <c r="HP89" s="83"/>
      <c r="HQ89" s="82"/>
      <c r="HR89" s="82"/>
      <c r="HS89" s="82"/>
      <c r="HT89" s="82"/>
      <c r="HU89" s="82"/>
      <c r="HV89" s="82"/>
      <c r="HW89" s="82"/>
      <c r="HX89" s="82"/>
      <c r="HY89" s="82"/>
      <c r="HZ89" s="82"/>
      <c r="IA89" s="82"/>
      <c r="IB89" s="82"/>
      <c r="IC89" s="210"/>
      <c r="ID89" s="83">
        <v>1</v>
      </c>
      <c r="IE89" s="82"/>
      <c r="IF89" s="82"/>
      <c r="IG89" s="82"/>
      <c r="IH89" s="82"/>
      <c r="II89" s="82"/>
      <c r="IJ89" s="82"/>
      <c r="IK89" s="82"/>
      <c r="IL89" s="82"/>
      <c r="IM89" s="82"/>
      <c r="IN89" s="82"/>
      <c r="IO89" s="82"/>
      <c r="IP89" s="82"/>
      <c r="IQ89" s="82"/>
      <c r="IR89" s="82"/>
      <c r="IS89" s="82"/>
      <c r="IT89" s="124"/>
      <c r="IU89" s="83"/>
      <c r="IV89" s="82"/>
      <c r="IW89" s="82"/>
      <c r="IX89" s="82"/>
      <c r="IY89" s="82"/>
      <c r="IZ89" s="82"/>
      <c r="JA89" s="82"/>
      <c r="JB89" s="82"/>
      <c r="JC89" s="124"/>
      <c r="JD89" s="83"/>
      <c r="JE89" s="82"/>
      <c r="JF89" s="82"/>
      <c r="JG89" s="82"/>
      <c r="JH89" s="124"/>
      <c r="JI89" s="172"/>
      <c r="JJ89" s="172"/>
      <c r="JK89" s="172"/>
      <c r="JL89" s="172"/>
      <c r="JM89" s="172"/>
      <c r="JN89" s="172"/>
      <c r="JO89" s="172"/>
      <c r="JP89" s="172"/>
      <c r="JQ89" s="172"/>
      <c r="JR89" s="172"/>
      <c r="JS89" s="172"/>
      <c r="JT89" s="172"/>
      <c r="JU89" s="172"/>
      <c r="JV89" s="172"/>
      <c r="JW89" s="172"/>
      <c r="JX89" s="172"/>
      <c r="JY89" s="172"/>
      <c r="JZ89" s="172"/>
      <c r="KA89" s="172"/>
      <c r="KB89" s="172"/>
      <c r="KC89" s="172"/>
      <c r="KD89" s="172"/>
      <c r="KE89" s="172"/>
      <c r="KF89" s="172"/>
      <c r="KG89" s="172"/>
      <c r="KH89" s="172"/>
      <c r="KI89" s="172"/>
      <c r="KJ89" s="172"/>
      <c r="KK89" s="172"/>
      <c r="KL89" s="172"/>
      <c r="KM89" s="172"/>
      <c r="KN89" s="172"/>
      <c r="KO89" s="172"/>
      <c r="KP89" s="172"/>
      <c r="KQ89" s="172"/>
      <c r="KR89" s="172"/>
      <c r="KS89" s="172"/>
      <c r="KT89" s="172"/>
      <c r="KU89" s="172"/>
      <c r="KV89" s="172"/>
      <c r="KW89" s="172"/>
      <c r="KX89" s="172"/>
      <c r="KY89" s="172"/>
      <c r="KZ89" s="172"/>
      <c r="LA89" s="172"/>
      <c r="LB89" s="172"/>
      <c r="LC89" s="172"/>
      <c r="LD89" s="172"/>
      <c r="LE89" s="172"/>
      <c r="LF89" s="172"/>
      <c r="LG89" s="172"/>
      <c r="LH89" s="172"/>
      <c r="LI89" s="172"/>
      <c r="LJ89" s="172"/>
      <c r="LK89" s="172"/>
      <c r="LL89" s="172"/>
      <c r="LM89" s="172"/>
      <c r="LN89" s="172"/>
      <c r="LO89" s="172"/>
      <c r="LP89" s="172"/>
      <c r="LQ89" s="172"/>
      <c r="LR89" s="172"/>
      <c r="LS89" s="172"/>
      <c r="LT89" s="172"/>
      <c r="LU89" s="172"/>
      <c r="LV89" s="172"/>
      <c r="LW89" s="172"/>
      <c r="LX89" s="172"/>
      <c r="LY89" s="172"/>
      <c r="LZ89" s="172"/>
      <c r="MA89" s="172"/>
      <c r="MB89" s="172"/>
      <c r="MC89" s="172"/>
      <c r="MD89" s="172"/>
      <c r="ME89" s="172"/>
      <c r="MF89" s="172"/>
      <c r="MG89" s="172"/>
      <c r="MH89" s="172"/>
      <c r="MI89" s="172"/>
      <c r="MJ89" s="172"/>
      <c r="MK89" s="172"/>
      <c r="ML89" s="172"/>
      <c r="MM89" s="172"/>
      <c r="MN89" s="172"/>
      <c r="MO89" s="172"/>
      <c r="MP89" s="172"/>
      <c r="MQ89" s="172"/>
      <c r="MR89" s="172"/>
      <c r="MS89" s="172"/>
      <c r="MT89" s="172"/>
      <c r="MU89" s="172"/>
      <c r="MV89" s="172"/>
      <c r="MW89" s="172"/>
      <c r="MX89" s="172"/>
      <c r="MY89" s="172"/>
      <c r="MZ89" s="172"/>
      <c r="NA89" s="172"/>
      <c r="NB89" s="172"/>
      <c r="NC89" s="172"/>
      <c r="ND89" s="172"/>
      <c r="NE89" s="172"/>
      <c r="NF89" s="172"/>
      <c r="NG89" s="172"/>
      <c r="NH89" s="172"/>
      <c r="NI89" s="172"/>
      <c r="NJ89" s="172"/>
      <c r="NK89" s="172"/>
      <c r="NL89" s="172"/>
      <c r="NM89" s="172"/>
      <c r="NN89" s="172"/>
      <c r="NO89" s="172"/>
      <c r="NP89" s="172"/>
      <c r="NQ89" s="172"/>
      <c r="NR89" s="172"/>
      <c r="NS89" s="172"/>
      <c r="NT89" s="172"/>
      <c r="NU89" s="172"/>
      <c r="NV89" s="172"/>
      <c r="NW89" s="172"/>
      <c r="NX89" s="172"/>
      <c r="NY89" s="172"/>
      <c r="NZ89" s="172"/>
      <c r="OA89" s="172"/>
      <c r="OB89" s="172"/>
      <c r="OC89" s="172"/>
      <c r="OD89" s="172"/>
      <c r="OE89" s="172"/>
      <c r="OF89" s="172"/>
      <c r="OG89" s="172"/>
      <c r="OH89" s="172"/>
      <c r="OI89" s="172"/>
      <c r="OJ89" s="172"/>
      <c r="OK89" s="172"/>
      <c r="OL89" s="172"/>
      <c r="OM89" s="172"/>
      <c r="ON89" s="172"/>
      <c r="OO89" s="172"/>
      <c r="OP89" s="172"/>
      <c r="OQ89" s="172"/>
      <c r="OR89" s="172"/>
      <c r="OS89" s="172"/>
      <c r="OT89" s="172"/>
      <c r="OU89" s="172"/>
      <c r="OV89" s="172"/>
      <c r="OW89" s="172"/>
    </row>
    <row r="90" spans="1:413" x14ac:dyDescent="0.25">
      <c r="A90" s="270" t="s">
        <v>181</v>
      </c>
      <c r="B90" s="182" t="s">
        <v>27</v>
      </c>
      <c r="C90" s="167">
        <f t="shared" si="68"/>
        <v>31</v>
      </c>
      <c r="D90" s="197">
        <f t="shared" si="69"/>
        <v>18</v>
      </c>
      <c r="E90" s="81">
        <f t="shared" si="70"/>
        <v>5</v>
      </c>
      <c r="F90" s="197">
        <f t="shared" si="83"/>
        <v>13</v>
      </c>
      <c r="G90" s="197">
        <f t="shared" si="84"/>
        <v>13</v>
      </c>
      <c r="H90" s="81">
        <f t="shared" si="71"/>
        <v>0</v>
      </c>
      <c r="I90" s="198">
        <f t="shared" si="72"/>
        <v>1645</v>
      </c>
      <c r="J90" s="179">
        <f>ABS(I90/C90)</f>
        <v>53.064516129032256</v>
      </c>
      <c r="K90" s="179">
        <f>ABS(I90*100/I1)</f>
        <v>53.75816993464052</v>
      </c>
      <c r="L90" s="178">
        <f>K1</f>
        <v>34</v>
      </c>
      <c r="M90" s="476">
        <f t="shared" si="85"/>
        <v>32</v>
      </c>
      <c r="N90" s="178">
        <f>SUM(O90:Q90)</f>
        <v>0</v>
      </c>
      <c r="O90" s="178">
        <f t="shared" si="87"/>
        <v>0</v>
      </c>
      <c r="P90" s="178">
        <f t="shared" si="88"/>
        <v>0</v>
      </c>
      <c r="Q90" s="178">
        <f t="shared" si="89"/>
        <v>0</v>
      </c>
      <c r="R90" s="180">
        <f t="shared" si="90"/>
        <v>4</v>
      </c>
      <c r="S90" s="181">
        <f t="shared" si="91"/>
        <v>0</v>
      </c>
      <c r="T90" s="107">
        <f t="shared" si="92"/>
        <v>0</v>
      </c>
      <c r="U90" s="107">
        <f t="shared" si="86"/>
        <v>0</v>
      </c>
      <c r="V90" s="124">
        <f t="shared" si="27"/>
        <v>7</v>
      </c>
      <c r="W90" s="201"/>
      <c r="X90" s="82" t="s">
        <v>200</v>
      </c>
      <c r="Y90" s="82" t="s">
        <v>200</v>
      </c>
      <c r="Z90" s="82" t="s">
        <v>192</v>
      </c>
      <c r="AA90" s="82" t="s">
        <v>193</v>
      </c>
      <c r="AB90" s="82" t="s">
        <v>192</v>
      </c>
      <c r="AC90" s="82" t="s">
        <v>192</v>
      </c>
      <c r="AD90" s="82" t="s">
        <v>192</v>
      </c>
      <c r="AE90" s="82" t="s">
        <v>193</v>
      </c>
      <c r="AF90" s="82" t="s">
        <v>192</v>
      </c>
      <c r="AG90" s="82" t="s">
        <v>192</v>
      </c>
      <c r="AH90" s="82" t="s">
        <v>193</v>
      </c>
      <c r="AI90" s="82" t="s">
        <v>193</v>
      </c>
      <c r="AJ90" s="82" t="s">
        <v>193</v>
      </c>
      <c r="AK90" s="82" t="s">
        <v>193</v>
      </c>
      <c r="AL90" s="82" t="s">
        <v>192</v>
      </c>
      <c r="AM90" s="82" t="s">
        <v>192</v>
      </c>
      <c r="AN90" s="82" t="s">
        <v>193</v>
      </c>
      <c r="AO90" s="82" t="s">
        <v>193</v>
      </c>
      <c r="AP90" s="82" t="s">
        <v>193</v>
      </c>
      <c r="AQ90" s="82" t="s">
        <v>193</v>
      </c>
      <c r="AR90" s="82" t="s">
        <v>192</v>
      </c>
      <c r="AS90" s="82" t="s">
        <v>192</v>
      </c>
      <c r="AT90" s="82" t="s">
        <v>192</v>
      </c>
      <c r="AU90" s="82" t="s">
        <v>192</v>
      </c>
      <c r="AV90" s="82" t="s">
        <v>192</v>
      </c>
      <c r="AW90" s="82" t="s">
        <v>192</v>
      </c>
      <c r="AX90" s="82" t="s">
        <v>193</v>
      </c>
      <c r="AY90" s="82" t="s">
        <v>193</v>
      </c>
      <c r="AZ90" s="82" t="s">
        <v>193</v>
      </c>
      <c r="BA90" s="82" t="s">
        <v>193</v>
      </c>
      <c r="BB90" s="82" t="s">
        <v>192</v>
      </c>
      <c r="BC90" s="82" t="s">
        <v>192</v>
      </c>
      <c r="BD90" s="82" t="s">
        <v>192</v>
      </c>
      <c r="BE90" s="82" t="s">
        <v>192</v>
      </c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203"/>
      <c r="BU90" s="82"/>
      <c r="BV90" s="82"/>
      <c r="BW90" s="82">
        <v>45</v>
      </c>
      <c r="BX90" s="82">
        <v>45</v>
      </c>
      <c r="BY90" s="82">
        <v>57</v>
      </c>
      <c r="BZ90" s="82">
        <v>57</v>
      </c>
      <c r="CA90" s="82">
        <v>63</v>
      </c>
      <c r="CB90" s="82">
        <v>22</v>
      </c>
      <c r="CC90" s="82">
        <v>64</v>
      </c>
      <c r="CD90" s="82">
        <v>36</v>
      </c>
      <c r="CE90" s="82"/>
      <c r="CF90" s="82">
        <v>27</v>
      </c>
      <c r="CG90" s="82">
        <v>4</v>
      </c>
      <c r="CH90" s="82">
        <v>45</v>
      </c>
      <c r="CI90" s="82">
        <v>84</v>
      </c>
      <c r="CJ90" s="82">
        <v>79</v>
      </c>
      <c r="CK90" s="82">
        <v>27</v>
      </c>
      <c r="CL90" s="82">
        <v>38</v>
      </c>
      <c r="CM90" s="82">
        <v>27</v>
      </c>
      <c r="CN90" s="82">
        <v>45</v>
      </c>
      <c r="CO90" s="82">
        <v>90</v>
      </c>
      <c r="CP90" s="82">
        <v>79</v>
      </c>
      <c r="CQ90" s="82">
        <v>90</v>
      </c>
      <c r="CR90" s="82">
        <v>90</v>
      </c>
      <c r="CS90" s="82">
        <v>90</v>
      </c>
      <c r="CT90" s="82">
        <v>69</v>
      </c>
      <c r="CU90" s="82">
        <v>15</v>
      </c>
      <c r="CV90" s="82">
        <v>11</v>
      </c>
      <c r="CW90" s="82">
        <v>20</v>
      </c>
      <c r="CX90" s="82">
        <v>34</v>
      </c>
      <c r="CY90" s="82">
        <v>67</v>
      </c>
      <c r="CZ90" s="82">
        <v>90</v>
      </c>
      <c r="DA90" s="82">
        <v>64</v>
      </c>
      <c r="DB90" s="82">
        <v>71</v>
      </c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203"/>
      <c r="DR90" s="82"/>
      <c r="DS90" s="82"/>
      <c r="DT90" s="82" t="s">
        <v>202</v>
      </c>
      <c r="DU90" s="82" t="s">
        <v>201</v>
      </c>
      <c r="DV90" s="82" t="s">
        <v>202</v>
      </c>
      <c r="DW90" s="82" t="s">
        <v>202</v>
      </c>
      <c r="DX90" s="82" t="s">
        <v>202</v>
      </c>
      <c r="DY90" s="82" t="s">
        <v>201</v>
      </c>
      <c r="DZ90" s="82" t="s">
        <v>202</v>
      </c>
      <c r="EA90" s="82" t="s">
        <v>202</v>
      </c>
      <c r="EB90" s="82"/>
      <c r="EC90" s="82" t="s">
        <v>201</v>
      </c>
      <c r="ED90" s="82" t="s">
        <v>201</v>
      </c>
      <c r="EE90" s="82" t="s">
        <v>201</v>
      </c>
      <c r="EF90" s="82" t="s">
        <v>202</v>
      </c>
      <c r="EG90" s="82" t="s">
        <v>202</v>
      </c>
      <c r="EH90" s="82" t="s">
        <v>201</v>
      </c>
      <c r="EI90" s="82" t="s">
        <v>201</v>
      </c>
      <c r="EJ90" s="82" t="s">
        <v>201</v>
      </c>
      <c r="EK90" s="82" t="s">
        <v>201</v>
      </c>
      <c r="EL90" s="82"/>
      <c r="EM90" s="82" t="s">
        <v>202</v>
      </c>
      <c r="EN90" s="82"/>
      <c r="EO90" s="82"/>
      <c r="EP90" s="82"/>
      <c r="EQ90" s="82" t="s">
        <v>202</v>
      </c>
      <c r="ER90" s="82" t="s">
        <v>201</v>
      </c>
      <c r="ES90" s="82" t="s">
        <v>201</v>
      </c>
      <c r="ET90" s="82" t="s">
        <v>201</v>
      </c>
      <c r="EU90" s="82" t="s">
        <v>201</v>
      </c>
      <c r="EV90" s="82" t="s">
        <v>202</v>
      </c>
      <c r="EW90" s="82"/>
      <c r="EX90" s="82" t="s">
        <v>202</v>
      </c>
      <c r="EY90" s="82" t="s">
        <v>202</v>
      </c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204">
        <f t="shared" si="42"/>
        <v>4</v>
      </c>
      <c r="FN90" s="205">
        <f t="shared" si="43"/>
        <v>0</v>
      </c>
      <c r="FO90" s="66">
        <f t="shared" si="44"/>
        <v>0</v>
      </c>
      <c r="FP90" s="82"/>
      <c r="FQ90" s="82"/>
      <c r="FR90" s="82"/>
      <c r="FS90" s="82"/>
      <c r="FT90" s="342">
        <v>1</v>
      </c>
      <c r="FU90" s="82"/>
      <c r="FV90" s="82"/>
      <c r="FW90" s="82"/>
      <c r="FX90" s="82"/>
      <c r="FY90" s="82"/>
      <c r="FZ90" s="82"/>
      <c r="GA90" s="82"/>
      <c r="GB90" s="82"/>
      <c r="GC90" s="82"/>
      <c r="GD90" s="82"/>
      <c r="GE90" s="82"/>
      <c r="GF90" s="82"/>
      <c r="GG90" s="342">
        <v>1</v>
      </c>
      <c r="GH90" s="82"/>
      <c r="GI90" s="342">
        <v>1</v>
      </c>
      <c r="GJ90" s="82"/>
      <c r="GK90" s="82"/>
      <c r="GL90" s="82"/>
      <c r="GM90" s="82"/>
      <c r="GN90" s="82"/>
      <c r="GO90" s="82"/>
      <c r="GP90" s="82"/>
      <c r="GQ90" s="82"/>
      <c r="GR90" s="82"/>
      <c r="GS90" s="82"/>
      <c r="GT90" s="82"/>
      <c r="GU90" s="342">
        <v>1</v>
      </c>
      <c r="GV90" s="82"/>
      <c r="GW90" s="82"/>
      <c r="GX90" s="82"/>
      <c r="GY90" s="82"/>
      <c r="GZ90" s="82"/>
      <c r="HA90" s="82"/>
      <c r="HB90" s="82"/>
      <c r="HC90" s="82"/>
      <c r="HD90" s="82"/>
      <c r="HE90" s="82"/>
      <c r="HF90" s="82"/>
      <c r="HG90" s="82"/>
      <c r="HH90" s="82"/>
      <c r="HI90" s="82"/>
      <c r="HJ90" s="82"/>
      <c r="HK90" s="82"/>
      <c r="HL90" s="209">
        <f t="shared" si="79"/>
        <v>7</v>
      </c>
      <c r="HM90" s="82"/>
      <c r="HN90" s="82"/>
      <c r="HO90" s="82"/>
      <c r="HP90" s="83"/>
      <c r="HQ90" s="82"/>
      <c r="HR90" s="82">
        <v>1</v>
      </c>
      <c r="HS90" s="82"/>
      <c r="HT90" s="82"/>
      <c r="HU90" s="82"/>
      <c r="HV90" s="82"/>
      <c r="HW90" s="82"/>
      <c r="HX90" s="82"/>
      <c r="HY90" s="82"/>
      <c r="HZ90" s="82">
        <v>1</v>
      </c>
      <c r="IA90" s="82">
        <v>1</v>
      </c>
      <c r="IB90" s="82"/>
      <c r="IC90" s="210"/>
      <c r="ID90" s="83"/>
      <c r="IE90" s="82"/>
      <c r="IF90" s="82">
        <v>1</v>
      </c>
      <c r="IG90" s="82">
        <v>1</v>
      </c>
      <c r="IH90" s="82">
        <v>1</v>
      </c>
      <c r="II90" s="82"/>
      <c r="IJ90" s="82"/>
      <c r="IK90" s="82"/>
      <c r="IL90" s="82"/>
      <c r="IM90" s="82"/>
      <c r="IN90" s="82"/>
      <c r="IO90" s="82"/>
      <c r="IP90" s="82">
        <v>1</v>
      </c>
      <c r="IQ90" s="82"/>
      <c r="IR90" s="82"/>
      <c r="IS90" s="82"/>
      <c r="IT90" s="124"/>
      <c r="IU90" s="83"/>
      <c r="IV90" s="82"/>
      <c r="IW90" s="82"/>
      <c r="IX90" s="82"/>
      <c r="IY90" s="82"/>
      <c r="IZ90" s="82"/>
      <c r="JA90" s="82"/>
      <c r="JB90" s="82"/>
      <c r="JC90" s="124"/>
      <c r="JD90" s="83"/>
      <c r="JE90" s="82"/>
      <c r="JF90" s="82"/>
      <c r="JG90" s="82"/>
      <c r="JH90" s="124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  <c r="JS90" s="172"/>
      <c r="JT90" s="172"/>
      <c r="JU90" s="172"/>
      <c r="JV90" s="172"/>
      <c r="JW90" s="172"/>
      <c r="JX90" s="172"/>
      <c r="JY90" s="172"/>
      <c r="JZ90" s="172"/>
      <c r="KA90" s="172"/>
      <c r="KB90" s="172"/>
      <c r="KC90" s="172"/>
      <c r="KD90" s="172"/>
      <c r="KE90" s="172"/>
      <c r="KF90" s="172"/>
      <c r="KG90" s="172"/>
      <c r="KH90" s="172"/>
      <c r="KI90" s="172"/>
      <c r="KJ90" s="172"/>
      <c r="KK90" s="172"/>
      <c r="KL90" s="172"/>
      <c r="KM90" s="172"/>
      <c r="KN90" s="172"/>
      <c r="KO90" s="172"/>
      <c r="KP90" s="172"/>
      <c r="KQ90" s="172"/>
      <c r="KR90" s="172"/>
      <c r="KS90" s="172"/>
      <c r="KT90" s="172"/>
      <c r="KU90" s="172"/>
      <c r="KV90" s="172"/>
      <c r="KW90" s="172"/>
      <c r="KX90" s="172"/>
      <c r="KY90" s="172"/>
      <c r="KZ90" s="172"/>
      <c r="LA90" s="172"/>
      <c r="LB90" s="172"/>
      <c r="LC90" s="172"/>
      <c r="LD90" s="172"/>
      <c r="LE90" s="172"/>
      <c r="LF90" s="172"/>
      <c r="LG90" s="172"/>
      <c r="LH90" s="172"/>
      <c r="LI90" s="172"/>
      <c r="LJ90" s="172"/>
      <c r="LK90" s="172"/>
      <c r="LL90" s="172"/>
      <c r="LM90" s="172"/>
      <c r="LN90" s="172"/>
      <c r="LO90" s="172"/>
      <c r="LP90" s="172"/>
      <c r="LQ90" s="172"/>
      <c r="LR90" s="172"/>
      <c r="LS90" s="172"/>
      <c r="LT90" s="172"/>
      <c r="LU90" s="172"/>
      <c r="LV90" s="172"/>
      <c r="LW90" s="172"/>
      <c r="LX90" s="172"/>
      <c r="LY90" s="172"/>
      <c r="LZ90" s="172"/>
      <c r="MA90" s="172"/>
      <c r="MB90" s="172"/>
      <c r="MC90" s="172"/>
      <c r="MD90" s="172"/>
      <c r="ME90" s="172"/>
      <c r="MF90" s="172"/>
      <c r="MG90" s="172"/>
      <c r="MH90" s="172"/>
      <c r="MI90" s="172"/>
      <c r="MJ90" s="172"/>
      <c r="MK90" s="172"/>
      <c r="ML90" s="172"/>
      <c r="MM90" s="172"/>
      <c r="MN90" s="172"/>
      <c r="MO90" s="172"/>
      <c r="MP90" s="172"/>
      <c r="MQ90" s="172"/>
      <c r="MR90" s="172"/>
      <c r="MS90" s="172"/>
      <c r="MT90" s="172"/>
      <c r="MU90" s="172"/>
      <c r="MV90" s="172"/>
      <c r="MW90" s="172"/>
      <c r="MX90" s="172"/>
      <c r="MY90" s="172"/>
      <c r="MZ90" s="172"/>
      <c r="NA90" s="172"/>
      <c r="NB90" s="172"/>
      <c r="NC90" s="172"/>
      <c r="ND90" s="172"/>
      <c r="NE90" s="172"/>
      <c r="NF90" s="172"/>
      <c r="NG90" s="172"/>
      <c r="NH90" s="172"/>
      <c r="NI90" s="172"/>
      <c r="NJ90" s="172"/>
      <c r="NK90" s="172"/>
      <c r="NL90" s="172"/>
      <c r="NM90" s="172"/>
      <c r="NN90" s="172"/>
      <c r="NO90" s="172"/>
      <c r="NP90" s="172"/>
      <c r="NQ90" s="172"/>
      <c r="NR90" s="172"/>
      <c r="NS90" s="172"/>
      <c r="NT90" s="172"/>
      <c r="NU90" s="172"/>
      <c r="NV90" s="172"/>
      <c r="NW90" s="172"/>
      <c r="NX90" s="172"/>
      <c r="NY90" s="172"/>
      <c r="NZ90" s="172"/>
      <c r="OA90" s="172"/>
      <c r="OB90" s="172"/>
      <c r="OC90" s="172"/>
      <c r="OD90" s="172"/>
      <c r="OE90" s="172"/>
      <c r="OF90" s="172"/>
      <c r="OG90" s="172"/>
      <c r="OH90" s="172"/>
      <c r="OI90" s="172"/>
      <c r="OJ90" s="172"/>
      <c r="OK90" s="172"/>
      <c r="OL90" s="172"/>
      <c r="OM90" s="172"/>
      <c r="ON90" s="172"/>
      <c r="OO90" s="172"/>
      <c r="OP90" s="172"/>
      <c r="OQ90" s="172"/>
      <c r="OR90" s="172"/>
      <c r="OS90" s="172"/>
      <c r="OT90" s="172"/>
      <c r="OU90" s="172"/>
      <c r="OV90" s="172"/>
      <c r="OW90" s="172"/>
    </row>
    <row r="91" spans="1:413" x14ac:dyDescent="0.25">
      <c r="A91" s="270" t="s">
        <v>182</v>
      </c>
      <c r="B91" s="182" t="s">
        <v>27</v>
      </c>
      <c r="C91" s="167">
        <f t="shared" si="68"/>
        <v>15</v>
      </c>
      <c r="D91" s="197">
        <f t="shared" si="69"/>
        <v>5</v>
      </c>
      <c r="E91" s="81">
        <f t="shared" si="70"/>
        <v>2</v>
      </c>
      <c r="F91" s="197">
        <f t="shared" si="83"/>
        <v>3</v>
      </c>
      <c r="G91" s="197">
        <f t="shared" si="84"/>
        <v>10</v>
      </c>
      <c r="H91" s="81">
        <f t="shared" si="71"/>
        <v>0</v>
      </c>
      <c r="I91" s="198">
        <f t="shared" si="72"/>
        <v>696</v>
      </c>
      <c r="J91" s="179">
        <f t="shared" si="93"/>
        <v>46.4</v>
      </c>
      <c r="K91" s="179">
        <f>ABS(I91*100/I1)</f>
        <v>22.745098039215687</v>
      </c>
      <c r="L91" s="178">
        <v>16</v>
      </c>
      <c r="M91" s="476">
        <f t="shared" si="85"/>
        <v>15</v>
      </c>
      <c r="N91" s="178">
        <f t="shared" si="94"/>
        <v>1</v>
      </c>
      <c r="O91" s="178">
        <f t="shared" si="87"/>
        <v>1</v>
      </c>
      <c r="P91" s="178">
        <f t="shared" si="88"/>
        <v>0</v>
      </c>
      <c r="Q91" s="178">
        <f t="shared" si="89"/>
        <v>0</v>
      </c>
      <c r="R91" s="180">
        <f t="shared" si="90"/>
        <v>1</v>
      </c>
      <c r="S91" s="181">
        <f t="shared" si="91"/>
        <v>0</v>
      </c>
      <c r="T91" s="107">
        <f t="shared" si="92"/>
        <v>0</v>
      </c>
      <c r="U91" s="107">
        <f t="shared" si="45"/>
        <v>0</v>
      </c>
      <c r="V91" s="124">
        <f t="shared" si="27"/>
        <v>1</v>
      </c>
      <c r="W91" s="201"/>
      <c r="X91" s="82" t="s">
        <v>192</v>
      </c>
      <c r="Y91" s="82" t="s">
        <v>192</v>
      </c>
      <c r="Z91" s="82" t="s">
        <v>193</v>
      </c>
      <c r="AA91" s="82" t="s">
        <v>192</v>
      </c>
      <c r="AB91" s="82" t="s">
        <v>192</v>
      </c>
      <c r="AC91" s="82" t="s">
        <v>193</v>
      </c>
      <c r="AD91" s="82" t="s">
        <v>193</v>
      </c>
      <c r="AE91" s="82" t="s">
        <v>192</v>
      </c>
      <c r="AF91" s="82" t="s">
        <v>194</v>
      </c>
      <c r="AG91" s="82" t="s">
        <v>193</v>
      </c>
      <c r="AH91" s="82" t="s">
        <v>193</v>
      </c>
      <c r="AI91" s="82" t="s">
        <v>193</v>
      </c>
      <c r="AJ91" s="82" t="s">
        <v>193</v>
      </c>
      <c r="AK91" s="82" t="s">
        <v>193</v>
      </c>
      <c r="AL91" s="82" t="s">
        <v>193</v>
      </c>
      <c r="AM91" s="82" t="s">
        <v>193</v>
      </c>
      <c r="AN91" s="82" t="s">
        <v>227</v>
      </c>
      <c r="AO91" s="82" t="s">
        <v>227</v>
      </c>
      <c r="AP91" s="82" t="s">
        <v>227</v>
      </c>
      <c r="AQ91" s="82" t="s">
        <v>227</v>
      </c>
      <c r="AR91" s="82" t="s">
        <v>227</v>
      </c>
      <c r="AS91" s="82" t="s">
        <v>227</v>
      </c>
      <c r="AT91" s="82" t="s">
        <v>227</v>
      </c>
      <c r="AU91" s="82" t="s">
        <v>227</v>
      </c>
      <c r="AV91" s="82" t="s">
        <v>227</v>
      </c>
      <c r="AW91" s="82" t="s">
        <v>227</v>
      </c>
      <c r="AX91" s="82" t="s">
        <v>227</v>
      </c>
      <c r="AY91" s="82" t="s">
        <v>227</v>
      </c>
      <c r="AZ91" s="82" t="s">
        <v>227</v>
      </c>
      <c r="BA91" s="82" t="s">
        <v>227</v>
      </c>
      <c r="BB91" s="82" t="s">
        <v>227</v>
      </c>
      <c r="BC91" s="82" t="s">
        <v>227</v>
      </c>
      <c r="BD91" s="82" t="s">
        <v>227</v>
      </c>
      <c r="BE91" s="82" t="s">
        <v>227</v>
      </c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203"/>
      <c r="BU91" s="82">
        <v>82</v>
      </c>
      <c r="BV91" s="82">
        <v>90</v>
      </c>
      <c r="BW91" s="82">
        <v>45</v>
      </c>
      <c r="BX91" s="82">
        <v>89</v>
      </c>
      <c r="BY91" s="82">
        <v>90</v>
      </c>
      <c r="BZ91" s="82">
        <v>33</v>
      </c>
      <c r="CA91" s="82">
        <v>27</v>
      </c>
      <c r="CB91" s="82">
        <v>68</v>
      </c>
      <c r="CC91" s="82"/>
      <c r="CD91" s="82">
        <v>24</v>
      </c>
      <c r="CE91" s="82">
        <v>24</v>
      </c>
      <c r="CF91" s="82">
        <v>3</v>
      </c>
      <c r="CG91" s="82">
        <v>47</v>
      </c>
      <c r="CH91" s="82">
        <v>45</v>
      </c>
      <c r="CI91" s="82">
        <v>18</v>
      </c>
      <c r="CJ91" s="82">
        <v>11</v>
      </c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203"/>
      <c r="DR91" s="82" t="s">
        <v>202</v>
      </c>
      <c r="DS91" s="82"/>
      <c r="DT91" s="82" t="s">
        <v>201</v>
      </c>
      <c r="DU91" s="82" t="s">
        <v>202</v>
      </c>
      <c r="DV91" s="82"/>
      <c r="DW91" s="82" t="s">
        <v>201</v>
      </c>
      <c r="DX91" s="82" t="s">
        <v>201</v>
      </c>
      <c r="DY91" s="82" t="s">
        <v>202</v>
      </c>
      <c r="DZ91" s="82"/>
      <c r="EA91" s="82" t="s">
        <v>201</v>
      </c>
      <c r="EB91" s="82" t="s">
        <v>201</v>
      </c>
      <c r="EC91" s="82" t="s">
        <v>201</v>
      </c>
      <c r="ED91" s="82" t="s">
        <v>201</v>
      </c>
      <c r="EE91" s="82" t="s">
        <v>201</v>
      </c>
      <c r="EF91" s="82" t="s">
        <v>201</v>
      </c>
      <c r="EG91" s="82" t="s">
        <v>201</v>
      </c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204">
        <f t="shared" si="42"/>
        <v>2</v>
      </c>
      <c r="FN91" s="205">
        <f t="shared" si="43"/>
        <v>0</v>
      </c>
      <c r="FO91" s="66">
        <f t="shared" si="44"/>
        <v>0</v>
      </c>
      <c r="FP91" s="342">
        <v>1</v>
      </c>
      <c r="FQ91" s="82"/>
      <c r="FR91" s="82"/>
      <c r="FS91" s="82"/>
      <c r="FT91" s="342">
        <v>1</v>
      </c>
      <c r="FU91" s="82"/>
      <c r="FV91" s="82"/>
      <c r="FW91" s="82"/>
      <c r="FX91" s="82"/>
      <c r="FY91" s="82"/>
      <c r="FZ91" s="82"/>
      <c r="GA91" s="82"/>
      <c r="GB91" s="82"/>
      <c r="GC91" s="82"/>
      <c r="GD91" s="82"/>
      <c r="GE91" s="82"/>
      <c r="GF91" s="82"/>
      <c r="GG91" s="82"/>
      <c r="GH91" s="82"/>
      <c r="GI91" s="82"/>
      <c r="GJ91" s="82"/>
      <c r="GK91" s="82"/>
      <c r="GL91" s="82"/>
      <c r="GM91" s="82"/>
      <c r="GN91" s="82"/>
      <c r="GO91" s="82"/>
      <c r="GP91" s="82"/>
      <c r="GQ91" s="82"/>
      <c r="GR91" s="82"/>
      <c r="GS91" s="82"/>
      <c r="GT91" s="82"/>
      <c r="GU91" s="82"/>
      <c r="GV91" s="82"/>
      <c r="GW91" s="82"/>
      <c r="GX91" s="82"/>
      <c r="GY91" s="82"/>
      <c r="GZ91" s="82"/>
      <c r="HA91" s="82"/>
      <c r="HB91" s="82"/>
      <c r="HC91" s="82"/>
      <c r="HD91" s="82"/>
      <c r="HE91" s="82"/>
      <c r="HF91" s="82"/>
      <c r="HG91" s="82"/>
      <c r="HH91" s="82"/>
      <c r="HI91" s="82"/>
      <c r="HJ91" s="82"/>
      <c r="HK91" s="82"/>
      <c r="HL91" s="209">
        <f t="shared" si="79"/>
        <v>1</v>
      </c>
      <c r="HM91" s="82"/>
      <c r="HN91" s="82"/>
      <c r="HO91" s="82"/>
      <c r="HP91" s="83"/>
      <c r="HQ91" s="82"/>
      <c r="HR91" s="82"/>
      <c r="HS91" s="82"/>
      <c r="HT91" s="82"/>
      <c r="HU91" s="82"/>
      <c r="HV91" s="82"/>
      <c r="HW91" s="82"/>
      <c r="HX91" s="82"/>
      <c r="HY91" s="82"/>
      <c r="HZ91" s="82">
        <v>1</v>
      </c>
      <c r="IA91" s="82"/>
      <c r="IB91" s="82"/>
      <c r="IC91" s="210"/>
      <c r="ID91" s="83"/>
      <c r="IE91" s="82"/>
      <c r="IF91" s="82"/>
      <c r="IG91" s="82"/>
      <c r="IH91" s="82"/>
      <c r="II91" s="82"/>
      <c r="IJ91" s="82"/>
      <c r="IK91" s="82"/>
      <c r="IL91" s="82"/>
      <c r="IM91" s="82"/>
      <c r="IN91" s="82"/>
      <c r="IO91" s="82"/>
      <c r="IP91" s="82"/>
      <c r="IQ91" s="82"/>
      <c r="IR91" s="82"/>
      <c r="IS91" s="82"/>
      <c r="IT91" s="124"/>
      <c r="IU91" s="83"/>
      <c r="IV91" s="82"/>
      <c r="IW91" s="82"/>
      <c r="IX91" s="82"/>
      <c r="IY91" s="82"/>
      <c r="IZ91" s="82"/>
      <c r="JA91" s="82"/>
      <c r="JB91" s="82"/>
      <c r="JC91" s="124"/>
      <c r="JD91" s="83"/>
      <c r="JE91" s="82"/>
      <c r="JF91" s="82"/>
      <c r="JG91" s="82"/>
      <c r="JH91" s="124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  <c r="JS91" s="172"/>
      <c r="JT91" s="172"/>
      <c r="JU91" s="172"/>
      <c r="JV91" s="172"/>
      <c r="JW91" s="172"/>
      <c r="JX91" s="172"/>
      <c r="JY91" s="172"/>
      <c r="JZ91" s="172"/>
      <c r="KA91" s="172"/>
      <c r="KB91" s="172"/>
      <c r="KC91" s="172"/>
      <c r="KD91" s="172"/>
      <c r="KE91" s="172"/>
      <c r="KF91" s="172"/>
      <c r="KG91" s="172"/>
      <c r="KH91" s="172"/>
      <c r="KI91" s="172"/>
      <c r="KJ91" s="172"/>
      <c r="KK91" s="172"/>
      <c r="KL91" s="172"/>
      <c r="KM91" s="172"/>
      <c r="KN91" s="172"/>
      <c r="KO91" s="172"/>
      <c r="KP91" s="172"/>
      <c r="KQ91" s="172"/>
      <c r="KR91" s="172"/>
      <c r="KS91" s="172"/>
      <c r="KT91" s="172"/>
      <c r="KU91" s="172"/>
      <c r="KV91" s="172"/>
      <c r="KW91" s="172"/>
      <c r="KX91" s="172"/>
      <c r="KY91" s="172"/>
      <c r="KZ91" s="172"/>
      <c r="LA91" s="172"/>
      <c r="LB91" s="172"/>
      <c r="LC91" s="172"/>
      <c r="LD91" s="172"/>
      <c r="LE91" s="172"/>
      <c r="LF91" s="172"/>
      <c r="LG91" s="172"/>
      <c r="LH91" s="172"/>
      <c r="LI91" s="172"/>
      <c r="LJ91" s="172"/>
      <c r="LK91" s="172"/>
      <c r="LL91" s="172"/>
      <c r="LM91" s="172"/>
      <c r="LN91" s="172"/>
      <c r="LO91" s="172"/>
      <c r="LP91" s="172"/>
      <c r="LQ91" s="172"/>
      <c r="LR91" s="172"/>
      <c r="LS91" s="172"/>
      <c r="LT91" s="172"/>
      <c r="LU91" s="172"/>
      <c r="LV91" s="172"/>
      <c r="LW91" s="172"/>
      <c r="LX91" s="172"/>
      <c r="LY91" s="172"/>
      <c r="LZ91" s="172"/>
      <c r="MA91" s="172"/>
      <c r="MB91" s="172"/>
      <c r="MC91" s="172"/>
      <c r="MD91" s="172"/>
      <c r="ME91" s="172"/>
      <c r="MF91" s="172"/>
      <c r="MG91" s="172"/>
      <c r="MH91" s="172"/>
      <c r="MI91" s="172"/>
      <c r="MJ91" s="172"/>
      <c r="MK91" s="172"/>
      <c r="ML91" s="172"/>
      <c r="MM91" s="172"/>
      <c r="MN91" s="172"/>
      <c r="MO91" s="172"/>
      <c r="MP91" s="172"/>
      <c r="MQ91" s="172"/>
      <c r="MR91" s="172"/>
      <c r="MS91" s="172"/>
      <c r="MT91" s="172"/>
      <c r="MU91" s="172"/>
      <c r="MV91" s="172"/>
      <c r="MW91" s="172"/>
      <c r="MX91" s="172"/>
      <c r="MY91" s="172"/>
      <c r="MZ91" s="172"/>
      <c r="NA91" s="172"/>
      <c r="NB91" s="172"/>
      <c r="NC91" s="172"/>
      <c r="ND91" s="172"/>
      <c r="NE91" s="172"/>
      <c r="NF91" s="172"/>
      <c r="NG91" s="172"/>
      <c r="NH91" s="172"/>
      <c r="NI91" s="172"/>
      <c r="NJ91" s="172"/>
      <c r="NK91" s="172"/>
      <c r="NL91" s="172"/>
      <c r="NM91" s="172"/>
      <c r="NN91" s="172"/>
      <c r="NO91" s="172"/>
      <c r="NP91" s="172"/>
      <c r="NQ91" s="172"/>
      <c r="NR91" s="172"/>
      <c r="NS91" s="172"/>
      <c r="NT91" s="172"/>
      <c r="NU91" s="172"/>
      <c r="NV91" s="172"/>
      <c r="NW91" s="172"/>
      <c r="NX91" s="172"/>
      <c r="NY91" s="172"/>
      <c r="NZ91" s="172"/>
      <c r="OA91" s="172"/>
      <c r="OB91" s="172"/>
      <c r="OC91" s="172"/>
      <c r="OD91" s="172"/>
      <c r="OE91" s="172"/>
      <c r="OF91" s="172"/>
      <c r="OG91" s="172"/>
      <c r="OH91" s="172"/>
      <c r="OI91" s="172"/>
      <c r="OJ91" s="172"/>
      <c r="OK91" s="172"/>
      <c r="OL91" s="172"/>
      <c r="OM91" s="172"/>
      <c r="ON91" s="172"/>
      <c r="OO91" s="172"/>
      <c r="OP91" s="172"/>
      <c r="OQ91" s="172"/>
      <c r="OR91" s="172"/>
      <c r="OS91" s="172"/>
      <c r="OT91" s="172"/>
      <c r="OU91" s="172"/>
      <c r="OV91" s="172"/>
      <c r="OW91" s="172"/>
    </row>
    <row r="92" spans="1:413" x14ac:dyDescent="0.25">
      <c r="A92" s="270" t="s">
        <v>161</v>
      </c>
      <c r="B92" s="72" t="s">
        <v>253</v>
      </c>
      <c r="C92" s="167">
        <f t="shared" si="68"/>
        <v>12</v>
      </c>
      <c r="D92" s="197">
        <f t="shared" si="69"/>
        <v>12</v>
      </c>
      <c r="E92" s="81">
        <f t="shared" si="70"/>
        <v>8</v>
      </c>
      <c r="F92" s="197">
        <f t="shared" si="83"/>
        <v>4</v>
      </c>
      <c r="G92" s="197">
        <f t="shared" si="84"/>
        <v>0</v>
      </c>
      <c r="H92" s="81">
        <f t="shared" si="71"/>
        <v>0</v>
      </c>
      <c r="I92" s="198">
        <f t="shared" si="72"/>
        <v>1003</v>
      </c>
      <c r="J92" s="179">
        <f t="shared" si="93"/>
        <v>83.583333333333329</v>
      </c>
      <c r="K92" s="179">
        <f>ABS(I92*100/I1)</f>
        <v>32.777777777777779</v>
      </c>
      <c r="L92" s="178">
        <v>16</v>
      </c>
      <c r="M92" s="476">
        <f t="shared" si="85"/>
        <v>12</v>
      </c>
      <c r="N92" s="178">
        <f t="shared" si="94"/>
        <v>4</v>
      </c>
      <c r="O92" s="178">
        <f t="shared" si="87"/>
        <v>0</v>
      </c>
      <c r="P92" s="178">
        <f t="shared" si="88"/>
        <v>4</v>
      </c>
      <c r="Q92" s="178">
        <f t="shared" si="89"/>
        <v>0</v>
      </c>
      <c r="R92" s="180">
        <f t="shared" si="90"/>
        <v>1</v>
      </c>
      <c r="S92" s="181">
        <f t="shared" si="91"/>
        <v>0</v>
      </c>
      <c r="T92" s="107">
        <f t="shared" si="92"/>
        <v>0</v>
      </c>
      <c r="U92" s="107">
        <f t="shared" si="45"/>
        <v>0</v>
      </c>
      <c r="V92" s="124">
        <f t="shared" si="27"/>
        <v>3</v>
      </c>
      <c r="W92" s="201"/>
      <c r="X92" s="82" t="s">
        <v>192</v>
      </c>
      <c r="Y92" s="82" t="s">
        <v>192</v>
      </c>
      <c r="Z92" s="82" t="s">
        <v>192</v>
      </c>
      <c r="AA92" s="82" t="s">
        <v>192</v>
      </c>
      <c r="AB92" s="82" t="s">
        <v>192</v>
      </c>
      <c r="AC92" s="82" t="s">
        <v>192</v>
      </c>
      <c r="AD92" s="82" t="s">
        <v>192</v>
      </c>
      <c r="AE92" s="82" t="s">
        <v>192</v>
      </c>
      <c r="AF92" s="82" t="s">
        <v>192</v>
      </c>
      <c r="AG92" s="82" t="s">
        <v>192</v>
      </c>
      <c r="AH92" s="82" t="s">
        <v>192</v>
      </c>
      <c r="AI92" s="82" t="s">
        <v>192</v>
      </c>
      <c r="AJ92" s="82" t="s">
        <v>200</v>
      </c>
      <c r="AK92" s="82" t="s">
        <v>200</v>
      </c>
      <c r="AL92" s="82" t="s">
        <v>200</v>
      </c>
      <c r="AM92" s="82" t="s">
        <v>200</v>
      </c>
      <c r="AN92" s="82" t="s">
        <v>227</v>
      </c>
      <c r="AO92" s="82" t="s">
        <v>227</v>
      </c>
      <c r="AP92" s="82" t="s">
        <v>227</v>
      </c>
      <c r="AQ92" s="82" t="s">
        <v>227</v>
      </c>
      <c r="AR92" s="82" t="s">
        <v>227</v>
      </c>
      <c r="AS92" s="82" t="s">
        <v>227</v>
      </c>
      <c r="AT92" s="82" t="s">
        <v>227</v>
      </c>
      <c r="AU92" s="82" t="s">
        <v>227</v>
      </c>
      <c r="AV92" s="82" t="s">
        <v>227</v>
      </c>
      <c r="AW92" s="82" t="s">
        <v>227</v>
      </c>
      <c r="AX92" s="82" t="s">
        <v>227</v>
      </c>
      <c r="AY92" s="82" t="s">
        <v>227</v>
      </c>
      <c r="AZ92" s="82" t="s">
        <v>227</v>
      </c>
      <c r="BA92" s="82" t="s">
        <v>227</v>
      </c>
      <c r="BB92" s="82" t="s">
        <v>227</v>
      </c>
      <c r="BC92" s="82" t="s">
        <v>227</v>
      </c>
      <c r="BD92" s="82" t="s">
        <v>227</v>
      </c>
      <c r="BE92" s="82" t="s">
        <v>227</v>
      </c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203"/>
      <c r="BU92" s="82">
        <v>90</v>
      </c>
      <c r="BV92" s="82">
        <v>86</v>
      </c>
      <c r="BW92" s="82">
        <v>90</v>
      </c>
      <c r="BX92" s="82">
        <v>90</v>
      </c>
      <c r="BY92" s="82">
        <v>84</v>
      </c>
      <c r="BZ92" s="82">
        <v>90</v>
      </c>
      <c r="CA92" s="82">
        <v>90</v>
      </c>
      <c r="CB92" s="82">
        <v>86</v>
      </c>
      <c r="CC92" s="82">
        <v>90</v>
      </c>
      <c r="CD92" s="82">
        <v>90</v>
      </c>
      <c r="CE92" s="82">
        <v>90</v>
      </c>
      <c r="CF92" s="82">
        <v>27</v>
      </c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203"/>
      <c r="DR92" s="82"/>
      <c r="DS92" s="82" t="s">
        <v>202</v>
      </c>
      <c r="DT92" s="82"/>
      <c r="DU92" s="82"/>
      <c r="DV92" s="82" t="s">
        <v>202</v>
      </c>
      <c r="DW92" s="82"/>
      <c r="DX92" s="82"/>
      <c r="DY92" s="82" t="s">
        <v>202</v>
      </c>
      <c r="DZ92" s="82"/>
      <c r="EA92" s="82"/>
      <c r="EB92" s="82"/>
      <c r="EC92" s="82" t="s">
        <v>202</v>
      </c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204">
        <f t="shared" si="42"/>
        <v>2</v>
      </c>
      <c r="FN92" s="205">
        <f t="shared" si="43"/>
        <v>0</v>
      </c>
      <c r="FO92" s="66">
        <f t="shared" si="44"/>
        <v>0</v>
      </c>
      <c r="FP92" s="342">
        <v>1</v>
      </c>
      <c r="FQ92" s="82"/>
      <c r="FR92" s="82"/>
      <c r="FS92" s="82"/>
      <c r="FT92" s="82"/>
      <c r="FU92" s="82"/>
      <c r="FV92" s="82"/>
      <c r="FW92" s="342">
        <v>1</v>
      </c>
      <c r="FX92" s="82"/>
      <c r="FY92" s="82"/>
      <c r="FZ92" s="82"/>
      <c r="GA92" s="82"/>
      <c r="GB92" s="82"/>
      <c r="GC92" s="82"/>
      <c r="GD92" s="82"/>
      <c r="GE92" s="82"/>
      <c r="GF92" s="82"/>
      <c r="GG92" s="82"/>
      <c r="GH92" s="82"/>
      <c r="GI92" s="82"/>
      <c r="GJ92" s="82"/>
      <c r="GK92" s="82"/>
      <c r="GL92" s="82"/>
      <c r="GM92" s="82"/>
      <c r="GN92" s="82"/>
      <c r="GO92" s="82"/>
      <c r="GP92" s="82"/>
      <c r="GQ92" s="82"/>
      <c r="GR92" s="82"/>
      <c r="GS92" s="82"/>
      <c r="GT92" s="82"/>
      <c r="GU92" s="82"/>
      <c r="GV92" s="82"/>
      <c r="GW92" s="82"/>
      <c r="GX92" s="82"/>
      <c r="GY92" s="82"/>
      <c r="GZ92" s="82"/>
      <c r="HA92" s="82"/>
      <c r="HB92" s="82"/>
      <c r="HC92" s="82"/>
      <c r="HD92" s="82"/>
      <c r="HE92" s="82"/>
      <c r="HF92" s="82"/>
      <c r="HG92" s="82"/>
      <c r="HH92" s="82"/>
      <c r="HI92" s="82"/>
      <c r="HJ92" s="82"/>
      <c r="HK92" s="82"/>
      <c r="HL92" s="209">
        <f t="shared" si="79"/>
        <v>3</v>
      </c>
      <c r="HM92" s="82"/>
      <c r="HN92" s="82"/>
      <c r="HO92" s="82"/>
      <c r="HP92" s="83">
        <v>1</v>
      </c>
      <c r="HQ92" s="82">
        <v>1</v>
      </c>
      <c r="HR92" s="82"/>
      <c r="HS92" s="82"/>
      <c r="HT92" s="82"/>
      <c r="HU92" s="82"/>
      <c r="HV92" s="82"/>
      <c r="HW92" s="82">
        <v>1</v>
      </c>
      <c r="HX92" s="82"/>
      <c r="HY92" s="82"/>
      <c r="HZ92" s="82"/>
      <c r="IA92" s="82"/>
      <c r="IB92" s="82"/>
      <c r="IC92" s="210"/>
      <c r="ID92" s="83"/>
      <c r="IE92" s="82"/>
      <c r="IF92" s="82"/>
      <c r="IG92" s="82"/>
      <c r="IH92" s="82"/>
      <c r="II92" s="82"/>
      <c r="IJ92" s="82"/>
      <c r="IK92" s="82"/>
      <c r="IL92" s="82"/>
      <c r="IM92" s="82"/>
      <c r="IN92" s="82"/>
      <c r="IO92" s="82"/>
      <c r="IP92" s="82"/>
      <c r="IQ92" s="82"/>
      <c r="IR92" s="82"/>
      <c r="IS92" s="82"/>
      <c r="IT92" s="124"/>
      <c r="IU92" s="83"/>
      <c r="IV92" s="82"/>
      <c r="IW92" s="82"/>
      <c r="IX92" s="82"/>
      <c r="IY92" s="82"/>
      <c r="IZ92" s="82"/>
      <c r="JA92" s="82"/>
      <c r="JB92" s="82"/>
      <c r="JC92" s="124"/>
      <c r="JD92" s="83"/>
      <c r="JE92" s="82"/>
      <c r="JF92" s="82"/>
      <c r="JG92" s="82"/>
      <c r="JH92" s="124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  <c r="JS92" s="172"/>
      <c r="JT92" s="172"/>
      <c r="JU92" s="172"/>
      <c r="JV92" s="172"/>
      <c r="JW92" s="172"/>
      <c r="JX92" s="172"/>
      <c r="JY92" s="172"/>
      <c r="JZ92" s="172"/>
      <c r="KA92" s="172"/>
      <c r="KB92" s="172"/>
      <c r="KC92" s="172"/>
      <c r="KD92" s="172"/>
      <c r="KE92" s="172"/>
      <c r="KF92" s="172"/>
      <c r="KG92" s="172"/>
      <c r="KH92" s="172"/>
      <c r="KI92" s="172"/>
      <c r="KJ92" s="172"/>
      <c r="KK92" s="172"/>
      <c r="KL92" s="172"/>
      <c r="KM92" s="172"/>
      <c r="KN92" s="172"/>
      <c r="KO92" s="172"/>
      <c r="KP92" s="172"/>
      <c r="KQ92" s="172"/>
      <c r="KR92" s="172"/>
      <c r="KS92" s="172"/>
      <c r="KT92" s="172"/>
      <c r="KU92" s="172"/>
      <c r="KV92" s="172"/>
      <c r="KW92" s="172"/>
      <c r="KX92" s="172"/>
      <c r="KY92" s="172"/>
      <c r="KZ92" s="172"/>
      <c r="LA92" s="172"/>
      <c r="LB92" s="172"/>
      <c r="LC92" s="172"/>
      <c r="LD92" s="172"/>
      <c r="LE92" s="172"/>
      <c r="LF92" s="172"/>
      <c r="LG92" s="172"/>
      <c r="LH92" s="172"/>
      <c r="LI92" s="172"/>
      <c r="LJ92" s="172"/>
      <c r="LK92" s="172"/>
      <c r="LL92" s="172"/>
      <c r="LM92" s="172"/>
      <c r="LN92" s="172"/>
      <c r="LO92" s="172"/>
      <c r="LP92" s="172"/>
      <c r="LQ92" s="172"/>
      <c r="LR92" s="172"/>
      <c r="LS92" s="172"/>
      <c r="LT92" s="172"/>
      <c r="LU92" s="172"/>
      <c r="LV92" s="172"/>
      <c r="LW92" s="172"/>
      <c r="LX92" s="172"/>
      <c r="LY92" s="172"/>
      <c r="LZ92" s="172"/>
      <c r="MA92" s="172"/>
      <c r="MB92" s="172"/>
      <c r="MC92" s="172"/>
      <c r="MD92" s="172"/>
      <c r="ME92" s="172"/>
      <c r="MF92" s="172"/>
      <c r="MG92" s="172"/>
      <c r="MH92" s="172"/>
      <c r="MI92" s="172"/>
      <c r="MJ92" s="172"/>
      <c r="MK92" s="172"/>
      <c r="ML92" s="172"/>
      <c r="MM92" s="172"/>
      <c r="MN92" s="172"/>
      <c r="MO92" s="172"/>
      <c r="MP92" s="172"/>
      <c r="MQ92" s="172"/>
      <c r="MR92" s="172"/>
      <c r="MS92" s="172"/>
      <c r="MT92" s="172"/>
      <c r="MU92" s="172"/>
      <c r="MV92" s="172"/>
      <c r="MW92" s="172"/>
      <c r="MX92" s="172"/>
      <c r="MY92" s="172"/>
      <c r="MZ92" s="172"/>
      <c r="NA92" s="172"/>
      <c r="NB92" s="172"/>
      <c r="NC92" s="172"/>
      <c r="ND92" s="172"/>
      <c r="NE92" s="172"/>
      <c r="NF92" s="172"/>
      <c r="NG92" s="172"/>
      <c r="NH92" s="172"/>
      <c r="NI92" s="172"/>
      <c r="NJ92" s="172"/>
      <c r="NK92" s="172"/>
      <c r="NL92" s="172"/>
      <c r="NM92" s="172"/>
      <c r="NN92" s="172"/>
      <c r="NO92" s="172"/>
      <c r="NP92" s="172"/>
      <c r="NQ92" s="172"/>
      <c r="NR92" s="172"/>
      <c r="NS92" s="172"/>
      <c r="NT92" s="172"/>
      <c r="NU92" s="172"/>
      <c r="NV92" s="172"/>
      <c r="NW92" s="172"/>
      <c r="NX92" s="172"/>
      <c r="NY92" s="172"/>
      <c r="NZ92" s="172"/>
      <c r="OA92" s="172"/>
      <c r="OB92" s="172"/>
      <c r="OC92" s="172"/>
      <c r="OD92" s="172"/>
      <c r="OE92" s="172"/>
      <c r="OF92" s="172"/>
      <c r="OG92" s="172"/>
      <c r="OH92" s="172"/>
      <c r="OI92" s="172"/>
      <c r="OJ92" s="172"/>
      <c r="OK92" s="172"/>
      <c r="OL92" s="172"/>
      <c r="OM92" s="172"/>
      <c r="ON92" s="172"/>
      <c r="OO92" s="172"/>
      <c r="OP92" s="172"/>
      <c r="OQ92" s="172"/>
      <c r="OR92" s="172"/>
      <c r="OS92" s="172"/>
      <c r="OT92" s="172"/>
      <c r="OU92" s="172"/>
      <c r="OV92" s="172"/>
      <c r="OW92" s="172"/>
    </row>
    <row r="93" spans="1:413" ht="12.75" customHeight="1" x14ac:dyDescent="0.25">
      <c r="A93" s="270" t="s">
        <v>152</v>
      </c>
      <c r="B93" s="72" t="s">
        <v>253</v>
      </c>
      <c r="C93" s="167">
        <f t="shared" si="68"/>
        <v>19</v>
      </c>
      <c r="D93" s="197">
        <f t="shared" si="69"/>
        <v>5</v>
      </c>
      <c r="E93" s="81">
        <f t="shared" si="70"/>
        <v>0</v>
      </c>
      <c r="F93" s="197">
        <f t="shared" si="83"/>
        <v>5</v>
      </c>
      <c r="G93" s="197">
        <f t="shared" si="84"/>
        <v>14</v>
      </c>
      <c r="H93" s="81">
        <f t="shared" si="71"/>
        <v>0</v>
      </c>
      <c r="I93" s="198">
        <f t="shared" si="72"/>
        <v>648</v>
      </c>
      <c r="J93" s="179">
        <f t="shared" si="93"/>
        <v>34.10526315789474</v>
      </c>
      <c r="K93" s="179">
        <f>ABS(I93*100/I1)</f>
        <v>21.176470588235293</v>
      </c>
      <c r="L93" s="178">
        <f>K1</f>
        <v>34</v>
      </c>
      <c r="M93" s="476">
        <f t="shared" si="85"/>
        <v>24</v>
      </c>
      <c r="N93" s="178">
        <f t="shared" si="94"/>
        <v>10</v>
      </c>
      <c r="O93" s="178">
        <f t="shared" si="87"/>
        <v>10</v>
      </c>
      <c r="P93" s="178">
        <f t="shared" si="88"/>
        <v>0</v>
      </c>
      <c r="Q93" s="178">
        <f t="shared" si="89"/>
        <v>0</v>
      </c>
      <c r="R93" s="180">
        <f t="shared" si="90"/>
        <v>0</v>
      </c>
      <c r="S93" s="181">
        <f t="shared" si="91"/>
        <v>0</v>
      </c>
      <c r="T93" s="107">
        <f t="shared" si="92"/>
        <v>0</v>
      </c>
      <c r="U93" s="107">
        <f t="shared" si="45"/>
        <v>0</v>
      </c>
      <c r="V93" s="124">
        <f t="shared" si="27"/>
        <v>1</v>
      </c>
      <c r="W93" s="201"/>
      <c r="X93" s="82" t="s">
        <v>192</v>
      </c>
      <c r="Y93" s="82" t="s">
        <v>193</v>
      </c>
      <c r="Z93" s="82" t="s">
        <v>192</v>
      </c>
      <c r="AA93" s="82" t="s">
        <v>194</v>
      </c>
      <c r="AB93" s="82" t="s">
        <v>192</v>
      </c>
      <c r="AC93" s="82" t="s">
        <v>193</v>
      </c>
      <c r="AD93" s="82" t="s">
        <v>192</v>
      </c>
      <c r="AE93" s="82" t="s">
        <v>193</v>
      </c>
      <c r="AF93" s="82" t="s">
        <v>193</v>
      </c>
      <c r="AG93" s="82" t="s">
        <v>194</v>
      </c>
      <c r="AH93" s="82" t="s">
        <v>193</v>
      </c>
      <c r="AI93" s="82" t="s">
        <v>193</v>
      </c>
      <c r="AJ93" s="82" t="s">
        <v>193</v>
      </c>
      <c r="AK93" s="82" t="s">
        <v>193</v>
      </c>
      <c r="AL93" s="82" t="s">
        <v>193</v>
      </c>
      <c r="AM93" s="82" t="s">
        <v>193</v>
      </c>
      <c r="AN93" s="82" t="s">
        <v>193</v>
      </c>
      <c r="AO93" s="82" t="s">
        <v>192</v>
      </c>
      <c r="AP93" s="82" t="s">
        <v>194</v>
      </c>
      <c r="AQ93" s="82" t="s">
        <v>193</v>
      </c>
      <c r="AR93" s="82" t="s">
        <v>194</v>
      </c>
      <c r="AS93" s="82" t="s">
        <v>194</v>
      </c>
      <c r="AT93" s="82" t="s">
        <v>193</v>
      </c>
      <c r="AU93" s="82" t="s">
        <v>194</v>
      </c>
      <c r="AV93" s="82" t="s">
        <v>193</v>
      </c>
      <c r="AW93" s="82" t="s">
        <v>193</v>
      </c>
      <c r="AX93" s="82" t="s">
        <v>194</v>
      </c>
      <c r="AY93" s="82" t="s">
        <v>194</v>
      </c>
      <c r="AZ93" s="82" t="s">
        <v>193</v>
      </c>
      <c r="BA93" s="82" t="s">
        <v>194</v>
      </c>
      <c r="BB93" s="82" t="s">
        <v>194</v>
      </c>
      <c r="BC93" s="82" t="s">
        <v>193</v>
      </c>
      <c r="BD93" s="82" t="s">
        <v>193</v>
      </c>
      <c r="BE93" s="82" t="s">
        <v>193</v>
      </c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203"/>
      <c r="BU93" s="82">
        <v>70</v>
      </c>
      <c r="BV93" s="82">
        <v>4</v>
      </c>
      <c r="BW93" s="82">
        <v>69</v>
      </c>
      <c r="BX93" s="82"/>
      <c r="BY93" s="82">
        <v>75</v>
      </c>
      <c r="BZ93" s="82">
        <v>17</v>
      </c>
      <c r="CA93" s="82">
        <v>86</v>
      </c>
      <c r="CB93" s="82"/>
      <c r="CC93" s="82">
        <v>13</v>
      </c>
      <c r="CD93" s="82"/>
      <c r="CE93" s="82">
        <v>12</v>
      </c>
      <c r="CF93" s="82"/>
      <c r="CG93" s="82">
        <v>45</v>
      </c>
      <c r="CH93" s="82"/>
      <c r="CI93" s="82">
        <v>31</v>
      </c>
      <c r="CJ93" s="82">
        <v>25</v>
      </c>
      <c r="CK93" s="82">
        <v>27</v>
      </c>
      <c r="CL93" s="82">
        <v>52</v>
      </c>
      <c r="CM93" s="82"/>
      <c r="CN93" s="82">
        <v>25</v>
      </c>
      <c r="CO93" s="82"/>
      <c r="CP93" s="82"/>
      <c r="CQ93" s="82">
        <v>4</v>
      </c>
      <c r="CR93" s="82"/>
      <c r="CS93" s="82">
        <v>10</v>
      </c>
      <c r="CT93" s="82">
        <v>12</v>
      </c>
      <c r="CU93" s="82"/>
      <c r="CV93" s="82"/>
      <c r="CW93" s="82"/>
      <c r="CX93" s="82"/>
      <c r="CY93" s="82"/>
      <c r="CZ93" s="82"/>
      <c r="DA93" s="82">
        <v>26</v>
      </c>
      <c r="DB93" s="82">
        <v>45</v>
      </c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203"/>
      <c r="DR93" s="82" t="s">
        <v>202</v>
      </c>
      <c r="DS93" s="82" t="s">
        <v>201</v>
      </c>
      <c r="DT93" s="82" t="s">
        <v>202</v>
      </c>
      <c r="DU93" s="82"/>
      <c r="DV93" s="82" t="s">
        <v>202</v>
      </c>
      <c r="DW93" s="82" t="s">
        <v>201</v>
      </c>
      <c r="DX93" s="82" t="s">
        <v>202</v>
      </c>
      <c r="DY93" s="82"/>
      <c r="DZ93" s="82" t="s">
        <v>201</v>
      </c>
      <c r="EA93" s="82"/>
      <c r="EB93" s="82" t="s">
        <v>201</v>
      </c>
      <c r="EC93" s="82"/>
      <c r="ED93" s="82" t="s">
        <v>201</v>
      </c>
      <c r="EE93" s="82"/>
      <c r="EF93" s="82" t="s">
        <v>201</v>
      </c>
      <c r="EG93" s="82" t="s">
        <v>201</v>
      </c>
      <c r="EH93" s="82" t="s">
        <v>201</v>
      </c>
      <c r="EI93" s="82" t="s">
        <v>202</v>
      </c>
      <c r="EJ93" s="82"/>
      <c r="EK93" s="82" t="s">
        <v>201</v>
      </c>
      <c r="EL93" s="82"/>
      <c r="EM93" s="82"/>
      <c r="EN93" s="82" t="s">
        <v>201</v>
      </c>
      <c r="EO93" s="82"/>
      <c r="EP93" s="82" t="s">
        <v>201</v>
      </c>
      <c r="EQ93" s="82" t="s">
        <v>201</v>
      </c>
      <c r="ER93" s="82"/>
      <c r="ES93" s="82"/>
      <c r="ET93" s="82"/>
      <c r="EU93" s="82"/>
      <c r="EV93" s="82"/>
      <c r="EW93" s="82"/>
      <c r="EX93" s="82" t="s">
        <v>201</v>
      </c>
      <c r="EY93" s="82" t="s">
        <v>201</v>
      </c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204">
        <f t="shared" si="42"/>
        <v>0</v>
      </c>
      <c r="FN93" s="205">
        <f t="shared" si="43"/>
        <v>0</v>
      </c>
      <c r="FO93" s="66">
        <f t="shared" si="44"/>
        <v>0</v>
      </c>
      <c r="FP93" s="82"/>
      <c r="FQ93" s="82"/>
      <c r="FR93" s="82"/>
      <c r="FS93" s="82"/>
      <c r="FT93" s="82"/>
      <c r="FU93" s="82"/>
      <c r="FV93" s="82"/>
      <c r="FW93" s="82"/>
      <c r="FX93" s="82"/>
      <c r="FY93" s="82"/>
      <c r="FZ93" s="82"/>
      <c r="GA93" s="82"/>
      <c r="GB93" s="82"/>
      <c r="GC93" s="82"/>
      <c r="GD93" s="82"/>
      <c r="GE93" s="82"/>
      <c r="GF93" s="82"/>
      <c r="GG93" s="82"/>
      <c r="GH93" s="82"/>
      <c r="GI93" s="82"/>
      <c r="GJ93" s="82"/>
      <c r="GK93" s="82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209">
        <f t="shared" si="79"/>
        <v>1</v>
      </c>
      <c r="HM93" s="82"/>
      <c r="HN93" s="82"/>
      <c r="HO93" s="82"/>
      <c r="HP93" s="83"/>
      <c r="HQ93" s="82">
        <v>1</v>
      </c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210"/>
      <c r="ID93" s="83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124"/>
      <c r="IU93" s="83"/>
      <c r="IV93" s="82"/>
      <c r="IW93" s="82"/>
      <c r="IX93" s="82"/>
      <c r="IY93" s="82"/>
      <c r="IZ93" s="82"/>
      <c r="JA93" s="82"/>
      <c r="JB93" s="82"/>
      <c r="JC93" s="124"/>
      <c r="JD93" s="83"/>
      <c r="JE93" s="82"/>
      <c r="JF93" s="82"/>
      <c r="JG93" s="82"/>
      <c r="JH93" s="124"/>
      <c r="JI93" s="172"/>
      <c r="JJ93" s="172"/>
      <c r="JK93" s="172"/>
      <c r="JL93" s="172"/>
      <c r="JM93" s="172"/>
      <c r="JN93" s="172"/>
      <c r="JO93" s="172"/>
      <c r="JP93" s="172"/>
      <c r="JQ93" s="172"/>
      <c r="JR93" s="172"/>
      <c r="JS93" s="172"/>
      <c r="JT93" s="172"/>
      <c r="JU93" s="172"/>
      <c r="JV93" s="172"/>
      <c r="JW93" s="172"/>
      <c r="JX93" s="172"/>
      <c r="JY93" s="172"/>
      <c r="JZ93" s="172"/>
      <c r="KA93" s="172"/>
      <c r="KB93" s="172"/>
      <c r="KC93" s="172"/>
      <c r="KD93" s="172"/>
      <c r="KE93" s="172"/>
      <c r="KF93" s="172"/>
      <c r="KG93" s="172"/>
      <c r="KH93" s="172"/>
      <c r="KI93" s="172"/>
      <c r="KJ93" s="172"/>
      <c r="KK93" s="172"/>
      <c r="KL93" s="172"/>
      <c r="KM93" s="172"/>
      <c r="KN93" s="172"/>
      <c r="KO93" s="172"/>
      <c r="KP93" s="172"/>
      <c r="KQ93" s="172"/>
      <c r="KR93" s="172"/>
      <c r="KS93" s="172"/>
      <c r="KT93" s="172"/>
      <c r="KU93" s="172"/>
      <c r="KV93" s="172"/>
      <c r="KW93" s="172"/>
      <c r="KX93" s="172"/>
      <c r="KY93" s="172"/>
      <c r="KZ93" s="172"/>
      <c r="LA93" s="172"/>
      <c r="LB93" s="172"/>
      <c r="LC93" s="172"/>
      <c r="LD93" s="172"/>
      <c r="LE93" s="172"/>
      <c r="LF93" s="172"/>
      <c r="LG93" s="172"/>
      <c r="LH93" s="172"/>
      <c r="LI93" s="172"/>
      <c r="LJ93" s="172"/>
      <c r="LK93" s="172"/>
      <c r="LL93" s="172"/>
      <c r="LM93" s="172"/>
      <c r="LN93" s="172"/>
      <c r="LO93" s="172"/>
      <c r="LP93" s="172"/>
      <c r="LQ93" s="172"/>
      <c r="LR93" s="172"/>
      <c r="LS93" s="172"/>
      <c r="LT93" s="172"/>
      <c r="LU93" s="172"/>
      <c r="LV93" s="172"/>
      <c r="LW93" s="172"/>
      <c r="LX93" s="172"/>
      <c r="LY93" s="172"/>
      <c r="LZ93" s="172"/>
      <c r="MA93" s="172"/>
      <c r="MB93" s="172"/>
      <c r="MC93" s="172"/>
      <c r="MD93" s="172"/>
      <c r="ME93" s="172"/>
      <c r="MF93" s="172"/>
      <c r="MG93" s="172"/>
      <c r="MH93" s="172"/>
      <c r="MI93" s="172"/>
      <c r="MJ93" s="172"/>
      <c r="MK93" s="172"/>
      <c r="ML93" s="172"/>
      <c r="MM93" s="172"/>
      <c r="MN93" s="172"/>
      <c r="MO93" s="172"/>
      <c r="MP93" s="172"/>
      <c r="MQ93" s="172"/>
      <c r="MR93" s="172"/>
      <c r="MS93" s="172"/>
      <c r="MT93" s="172"/>
      <c r="MU93" s="172"/>
      <c r="MV93" s="172"/>
      <c r="MW93" s="172"/>
      <c r="MX93" s="172"/>
      <c r="MY93" s="172"/>
      <c r="MZ93" s="172"/>
      <c r="NA93" s="172"/>
      <c r="NB93" s="172"/>
      <c r="NC93" s="172"/>
      <c r="ND93" s="172"/>
      <c r="NE93" s="172"/>
      <c r="NF93" s="172"/>
      <c r="NG93" s="172"/>
      <c r="NH93" s="172"/>
      <c r="NI93" s="172"/>
      <c r="NJ93" s="172"/>
      <c r="NK93" s="172"/>
      <c r="NL93" s="172"/>
      <c r="NM93" s="172"/>
      <c r="NN93" s="172"/>
      <c r="NO93" s="172"/>
      <c r="NP93" s="172"/>
      <c r="NQ93" s="172"/>
      <c r="NR93" s="172"/>
      <c r="NS93" s="172"/>
      <c r="NT93" s="172"/>
      <c r="NU93" s="172"/>
      <c r="NV93" s="172"/>
      <c r="NW93" s="172"/>
      <c r="NX93" s="172"/>
      <c r="NY93" s="172"/>
      <c r="NZ93" s="172"/>
      <c r="OA93" s="172"/>
      <c r="OB93" s="172"/>
      <c r="OC93" s="172"/>
      <c r="OD93" s="172"/>
      <c r="OE93" s="172"/>
      <c r="OF93" s="172"/>
      <c r="OG93" s="172"/>
      <c r="OH93" s="172"/>
      <c r="OI93" s="172"/>
      <c r="OJ93" s="172"/>
      <c r="OK93" s="172"/>
      <c r="OL93" s="172"/>
      <c r="OM93" s="172"/>
      <c r="ON93" s="172"/>
      <c r="OO93" s="172"/>
      <c r="OP93" s="172"/>
      <c r="OQ93" s="172"/>
      <c r="OR93" s="172"/>
      <c r="OS93" s="172"/>
      <c r="OT93" s="172"/>
      <c r="OU93" s="172"/>
      <c r="OV93" s="172"/>
      <c r="OW93" s="172"/>
    </row>
    <row r="94" spans="1:413" x14ac:dyDescent="0.25">
      <c r="A94" s="270" t="s">
        <v>183</v>
      </c>
      <c r="B94" s="72" t="s">
        <v>253</v>
      </c>
      <c r="C94" s="167">
        <f t="shared" si="68"/>
        <v>26</v>
      </c>
      <c r="D94" s="197">
        <f t="shared" si="69"/>
        <v>21</v>
      </c>
      <c r="E94" s="81">
        <f t="shared" si="70"/>
        <v>1</v>
      </c>
      <c r="F94" s="197">
        <f t="shared" si="83"/>
        <v>20</v>
      </c>
      <c r="G94" s="197">
        <f t="shared" si="84"/>
        <v>5</v>
      </c>
      <c r="H94" s="81">
        <f t="shared" si="71"/>
        <v>0</v>
      </c>
      <c r="I94" s="198">
        <f t="shared" si="72"/>
        <v>1424</v>
      </c>
      <c r="J94" s="179">
        <f t="shared" si="93"/>
        <v>54.769230769230766</v>
      </c>
      <c r="K94" s="179">
        <f>ABS(I94*100/I1)</f>
        <v>46.535947712418299</v>
      </c>
      <c r="L94" s="178">
        <f>K1</f>
        <v>34</v>
      </c>
      <c r="M94" s="476">
        <f t="shared" si="85"/>
        <v>27</v>
      </c>
      <c r="N94" s="178">
        <f t="shared" si="94"/>
        <v>7</v>
      </c>
      <c r="O94" s="178">
        <f t="shared" si="87"/>
        <v>0</v>
      </c>
      <c r="P94" s="178">
        <f t="shared" si="88"/>
        <v>7</v>
      </c>
      <c r="Q94" s="178">
        <f t="shared" si="89"/>
        <v>0</v>
      </c>
      <c r="R94" s="180">
        <f t="shared" si="90"/>
        <v>3</v>
      </c>
      <c r="S94" s="181">
        <f t="shared" si="91"/>
        <v>0</v>
      </c>
      <c r="T94" s="107">
        <f t="shared" si="92"/>
        <v>0</v>
      </c>
      <c r="U94" s="107">
        <f t="shared" si="45"/>
        <v>0</v>
      </c>
      <c r="V94" s="124">
        <f t="shared" si="27"/>
        <v>2</v>
      </c>
      <c r="W94" s="201"/>
      <c r="X94" s="82" t="s">
        <v>192</v>
      </c>
      <c r="Y94" s="82" t="s">
        <v>192</v>
      </c>
      <c r="Z94" s="82" t="s">
        <v>193</v>
      </c>
      <c r="AA94" s="82" t="s">
        <v>192</v>
      </c>
      <c r="AB94" s="82" t="s">
        <v>200</v>
      </c>
      <c r="AC94" s="82" t="s">
        <v>200</v>
      </c>
      <c r="AD94" s="82" t="s">
        <v>200</v>
      </c>
      <c r="AE94" s="82" t="s">
        <v>200</v>
      </c>
      <c r="AF94" s="82" t="s">
        <v>193</v>
      </c>
      <c r="AG94" s="82" t="s">
        <v>200</v>
      </c>
      <c r="AH94" s="82" t="s">
        <v>200</v>
      </c>
      <c r="AI94" s="82" t="s">
        <v>200</v>
      </c>
      <c r="AJ94" s="82" t="s">
        <v>192</v>
      </c>
      <c r="AK94" s="82" t="s">
        <v>192</v>
      </c>
      <c r="AL94" s="82" t="s">
        <v>192</v>
      </c>
      <c r="AM94" s="82" t="s">
        <v>192</v>
      </c>
      <c r="AN94" s="82" t="s">
        <v>192</v>
      </c>
      <c r="AO94" s="82" t="s">
        <v>192</v>
      </c>
      <c r="AP94" s="82" t="s">
        <v>192</v>
      </c>
      <c r="AQ94" s="82" t="s">
        <v>192</v>
      </c>
      <c r="AR94" s="82" t="s">
        <v>193</v>
      </c>
      <c r="AS94" s="82" t="s">
        <v>192</v>
      </c>
      <c r="AT94" s="82" t="s">
        <v>193</v>
      </c>
      <c r="AU94" s="82" t="s">
        <v>192</v>
      </c>
      <c r="AV94" s="82" t="s">
        <v>192</v>
      </c>
      <c r="AW94" s="82" t="s">
        <v>192</v>
      </c>
      <c r="AX94" s="82" t="s">
        <v>192</v>
      </c>
      <c r="AY94" s="82" t="s">
        <v>192</v>
      </c>
      <c r="AZ94" s="82" t="s">
        <v>192</v>
      </c>
      <c r="BA94" s="82" t="s">
        <v>192</v>
      </c>
      <c r="BB94" s="82" t="s">
        <v>192</v>
      </c>
      <c r="BC94" s="82" t="s">
        <v>193</v>
      </c>
      <c r="BD94" s="82" t="s">
        <v>193</v>
      </c>
      <c r="BE94" s="82" t="s">
        <v>192</v>
      </c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203"/>
      <c r="BU94" s="82">
        <v>70</v>
      </c>
      <c r="BV94" s="82">
        <v>60</v>
      </c>
      <c r="BW94" s="82">
        <v>45</v>
      </c>
      <c r="BX94" s="82">
        <v>45</v>
      </c>
      <c r="BY94" s="82"/>
      <c r="BZ94" s="82"/>
      <c r="CA94" s="82"/>
      <c r="CB94" s="82"/>
      <c r="CC94" s="82">
        <v>13</v>
      </c>
      <c r="CD94" s="82"/>
      <c r="CE94" s="82"/>
      <c r="CF94" s="82"/>
      <c r="CG94" s="82">
        <v>45</v>
      </c>
      <c r="CH94" s="82">
        <v>45</v>
      </c>
      <c r="CI94" s="82">
        <v>59</v>
      </c>
      <c r="CJ94" s="82">
        <v>65</v>
      </c>
      <c r="CK94" s="82">
        <v>63</v>
      </c>
      <c r="CL94" s="82">
        <v>68</v>
      </c>
      <c r="CM94" s="82">
        <v>63</v>
      </c>
      <c r="CN94" s="82">
        <v>45</v>
      </c>
      <c r="CO94" s="82">
        <v>12</v>
      </c>
      <c r="CP94" s="82">
        <v>54</v>
      </c>
      <c r="CQ94" s="82">
        <v>45</v>
      </c>
      <c r="CR94" s="82">
        <v>75</v>
      </c>
      <c r="CS94" s="82">
        <v>80</v>
      </c>
      <c r="CT94" s="82">
        <v>45</v>
      </c>
      <c r="CU94" s="82">
        <v>75</v>
      </c>
      <c r="CV94" s="82">
        <v>55</v>
      </c>
      <c r="CW94" s="82">
        <v>90</v>
      </c>
      <c r="CX94" s="82">
        <v>56</v>
      </c>
      <c r="CY94" s="82">
        <v>45</v>
      </c>
      <c r="CZ94" s="82">
        <v>35</v>
      </c>
      <c r="DA94" s="82"/>
      <c r="DB94" s="82">
        <v>71</v>
      </c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203"/>
      <c r="DR94" s="82" t="s">
        <v>202</v>
      </c>
      <c r="DS94" s="82" t="s">
        <v>202</v>
      </c>
      <c r="DT94" s="82" t="s">
        <v>201</v>
      </c>
      <c r="DU94" s="82" t="s">
        <v>202</v>
      </c>
      <c r="DV94" s="82"/>
      <c r="DW94" s="82"/>
      <c r="DX94" s="82"/>
      <c r="DY94" s="82"/>
      <c r="DZ94" s="82" t="s">
        <v>201</v>
      </c>
      <c r="EA94" s="82"/>
      <c r="EB94" s="82"/>
      <c r="EC94" s="82"/>
      <c r="ED94" s="82" t="s">
        <v>202</v>
      </c>
      <c r="EE94" s="82" t="s">
        <v>202</v>
      </c>
      <c r="EF94" s="82" t="s">
        <v>202</v>
      </c>
      <c r="EG94" s="82" t="s">
        <v>202</v>
      </c>
      <c r="EH94" s="82" t="s">
        <v>202</v>
      </c>
      <c r="EI94" s="82" t="s">
        <v>202</v>
      </c>
      <c r="EJ94" s="82" t="s">
        <v>202</v>
      </c>
      <c r="EK94" s="82" t="s">
        <v>202</v>
      </c>
      <c r="EL94" s="82" t="s">
        <v>201</v>
      </c>
      <c r="EM94" s="82" t="s">
        <v>202</v>
      </c>
      <c r="EN94" s="82" t="s">
        <v>201</v>
      </c>
      <c r="EO94" s="82" t="s">
        <v>202</v>
      </c>
      <c r="EP94" s="82" t="s">
        <v>202</v>
      </c>
      <c r="EQ94" s="82" t="s">
        <v>202</v>
      </c>
      <c r="ER94" s="82" t="s">
        <v>202</v>
      </c>
      <c r="ES94" s="82" t="s">
        <v>202</v>
      </c>
      <c r="ET94" s="82"/>
      <c r="EU94" s="82" t="s">
        <v>202</v>
      </c>
      <c r="EV94" s="82" t="s">
        <v>202</v>
      </c>
      <c r="EW94" s="82" t="s">
        <v>201</v>
      </c>
      <c r="EX94" s="82"/>
      <c r="EY94" s="82" t="s">
        <v>202</v>
      </c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204">
        <f t="shared" si="42"/>
        <v>4</v>
      </c>
      <c r="FN94" s="205">
        <f t="shared" si="43"/>
        <v>0</v>
      </c>
      <c r="FO94" s="66">
        <f t="shared" si="44"/>
        <v>0</v>
      </c>
      <c r="FP94" s="82"/>
      <c r="FQ94" s="82"/>
      <c r="FR94" s="342">
        <v>1</v>
      </c>
      <c r="FS94" s="82"/>
      <c r="FT94" s="82"/>
      <c r="FU94" s="82"/>
      <c r="FV94" s="82"/>
      <c r="FW94" s="82"/>
      <c r="FX94" s="82"/>
      <c r="FY94" s="82"/>
      <c r="FZ94" s="82"/>
      <c r="GA94" s="82"/>
      <c r="GB94" s="82"/>
      <c r="GC94" s="82"/>
      <c r="GD94" s="342">
        <v>1</v>
      </c>
      <c r="GE94" s="82"/>
      <c r="GF94" s="82"/>
      <c r="GG94" s="82"/>
      <c r="GH94" s="342">
        <v>1</v>
      </c>
      <c r="GI94" s="82"/>
      <c r="GJ94" s="82"/>
      <c r="GK94" s="82"/>
      <c r="GL94" s="82"/>
      <c r="GM94" s="82"/>
      <c r="GN94" s="82"/>
      <c r="GO94" s="82"/>
      <c r="GP94" s="82"/>
      <c r="GQ94" s="82"/>
      <c r="GR94" s="82"/>
      <c r="GS94" s="342">
        <v>1</v>
      </c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209">
        <f t="shared" si="79"/>
        <v>2</v>
      </c>
      <c r="HM94" s="82"/>
      <c r="HN94" s="82"/>
      <c r="HO94" s="82"/>
      <c r="HP94" s="83"/>
      <c r="HQ94" s="82"/>
      <c r="HR94" s="82"/>
      <c r="HS94" s="82"/>
      <c r="HT94" s="82"/>
      <c r="HU94" s="82"/>
      <c r="HV94" s="82"/>
      <c r="HW94" s="82"/>
      <c r="HX94" s="82"/>
      <c r="HY94" s="82">
        <v>1</v>
      </c>
      <c r="HZ94" s="82"/>
      <c r="IA94" s="82"/>
      <c r="IB94" s="82"/>
      <c r="IC94" s="210"/>
      <c r="ID94" s="83"/>
      <c r="IE94" s="82"/>
      <c r="IF94" s="82"/>
      <c r="IG94" s="82"/>
      <c r="IH94" s="82"/>
      <c r="II94" s="82"/>
      <c r="IJ94" s="82"/>
      <c r="IK94" s="82">
        <v>1</v>
      </c>
      <c r="IL94" s="82"/>
      <c r="IM94" s="82"/>
      <c r="IN94" s="82"/>
      <c r="IO94" s="82"/>
      <c r="IP94" s="82"/>
      <c r="IQ94" s="82"/>
      <c r="IR94" s="82"/>
      <c r="IS94" s="82"/>
      <c r="IT94" s="124"/>
      <c r="IU94" s="83"/>
      <c r="IV94" s="82"/>
      <c r="IW94" s="82"/>
      <c r="IX94" s="82"/>
      <c r="IY94" s="82"/>
      <c r="IZ94" s="82"/>
      <c r="JA94" s="82"/>
      <c r="JB94" s="82"/>
      <c r="JC94" s="124"/>
      <c r="JD94" s="83"/>
      <c r="JE94" s="82"/>
      <c r="JF94" s="82"/>
      <c r="JG94" s="82"/>
      <c r="JH94" s="124"/>
      <c r="JI94" s="172"/>
      <c r="JJ94" s="172"/>
      <c r="JK94" s="172"/>
      <c r="JL94" s="172"/>
      <c r="JM94" s="172"/>
      <c r="JN94" s="172"/>
      <c r="JO94" s="172"/>
      <c r="JP94" s="172"/>
      <c r="JQ94" s="172"/>
      <c r="JR94" s="172"/>
      <c r="JS94" s="172"/>
      <c r="JT94" s="172"/>
      <c r="JU94" s="172"/>
      <c r="JV94" s="172"/>
      <c r="JW94" s="172"/>
      <c r="JX94" s="172"/>
      <c r="JY94" s="172"/>
      <c r="JZ94" s="172"/>
      <c r="KA94" s="172"/>
      <c r="KB94" s="172"/>
      <c r="KC94" s="172"/>
      <c r="KD94" s="172"/>
      <c r="KE94" s="172"/>
      <c r="KF94" s="172"/>
      <c r="KG94" s="172"/>
      <c r="KH94" s="172"/>
      <c r="KI94" s="172"/>
      <c r="KJ94" s="172"/>
      <c r="KK94" s="172"/>
      <c r="KL94" s="172"/>
      <c r="KM94" s="172"/>
      <c r="KN94" s="172"/>
      <c r="KO94" s="172"/>
      <c r="KP94" s="172"/>
      <c r="KQ94" s="172"/>
      <c r="KR94" s="172"/>
      <c r="KS94" s="172"/>
      <c r="KT94" s="172"/>
      <c r="KU94" s="172"/>
      <c r="KV94" s="172"/>
      <c r="KW94" s="172"/>
      <c r="KX94" s="172"/>
      <c r="KY94" s="172"/>
      <c r="KZ94" s="172"/>
      <c r="LA94" s="172"/>
      <c r="LB94" s="172"/>
      <c r="LC94" s="172"/>
      <c r="LD94" s="172"/>
      <c r="LE94" s="172"/>
      <c r="LF94" s="172"/>
      <c r="LG94" s="172"/>
      <c r="LH94" s="172"/>
      <c r="LI94" s="172"/>
      <c r="LJ94" s="172"/>
      <c r="LK94" s="172"/>
      <c r="LL94" s="172"/>
      <c r="LM94" s="172"/>
      <c r="LN94" s="172"/>
      <c r="LO94" s="172"/>
      <c r="LP94" s="172"/>
      <c r="LQ94" s="172"/>
      <c r="LR94" s="172"/>
      <c r="LS94" s="172"/>
      <c r="LT94" s="172"/>
      <c r="LU94" s="172"/>
      <c r="LV94" s="172"/>
      <c r="LW94" s="172"/>
      <c r="LX94" s="172"/>
      <c r="LY94" s="172"/>
      <c r="LZ94" s="172"/>
      <c r="MA94" s="172"/>
      <c r="MB94" s="172"/>
      <c r="MC94" s="172"/>
      <c r="MD94" s="172"/>
      <c r="ME94" s="172"/>
      <c r="MF94" s="172"/>
      <c r="MG94" s="172"/>
      <c r="MH94" s="172"/>
      <c r="MI94" s="172"/>
      <c r="MJ94" s="172"/>
      <c r="MK94" s="172"/>
      <c r="ML94" s="172"/>
      <c r="MM94" s="172"/>
      <c r="MN94" s="172"/>
      <c r="MO94" s="172"/>
      <c r="MP94" s="172"/>
      <c r="MQ94" s="172"/>
      <c r="MR94" s="172"/>
      <c r="MS94" s="172"/>
      <c r="MT94" s="172"/>
      <c r="MU94" s="172"/>
      <c r="MV94" s="172"/>
      <c r="MW94" s="172"/>
      <c r="MX94" s="172"/>
      <c r="MY94" s="172"/>
      <c r="MZ94" s="172"/>
      <c r="NA94" s="172"/>
      <c r="NB94" s="172"/>
      <c r="NC94" s="172"/>
      <c r="ND94" s="172"/>
      <c r="NE94" s="172"/>
      <c r="NF94" s="172"/>
      <c r="NG94" s="172"/>
      <c r="NH94" s="172"/>
      <c r="NI94" s="172"/>
      <c r="NJ94" s="172"/>
      <c r="NK94" s="172"/>
      <c r="NL94" s="172"/>
      <c r="NM94" s="172"/>
      <c r="NN94" s="172"/>
      <c r="NO94" s="172"/>
      <c r="NP94" s="172"/>
      <c r="NQ94" s="172"/>
      <c r="NR94" s="172"/>
      <c r="NS94" s="172"/>
      <c r="NT94" s="172"/>
      <c r="NU94" s="172"/>
      <c r="NV94" s="172"/>
      <c r="NW94" s="172"/>
      <c r="NX94" s="172"/>
      <c r="NY94" s="172"/>
      <c r="NZ94" s="172"/>
      <c r="OA94" s="172"/>
      <c r="OB94" s="172"/>
      <c r="OC94" s="172"/>
      <c r="OD94" s="172"/>
      <c r="OE94" s="172"/>
      <c r="OF94" s="172"/>
      <c r="OG94" s="172"/>
      <c r="OH94" s="172"/>
      <c r="OI94" s="172"/>
      <c r="OJ94" s="172"/>
      <c r="OK94" s="172"/>
      <c r="OL94" s="172"/>
      <c r="OM94" s="172"/>
      <c r="ON94" s="172"/>
      <c r="OO94" s="172"/>
      <c r="OP94" s="172"/>
      <c r="OQ94" s="172"/>
      <c r="OR94" s="172"/>
      <c r="OS94" s="172"/>
      <c r="OT94" s="172"/>
      <c r="OU94" s="172"/>
      <c r="OV94" s="172"/>
      <c r="OW94" s="172"/>
    </row>
    <row r="95" spans="1:413" x14ac:dyDescent="0.25">
      <c r="A95" s="270" t="s">
        <v>233</v>
      </c>
      <c r="B95" s="182" t="s">
        <v>27</v>
      </c>
      <c r="C95" s="167">
        <f t="shared" si="68"/>
        <v>0</v>
      </c>
      <c r="D95" s="197">
        <f t="shared" si="69"/>
        <v>0</v>
      </c>
      <c r="E95" s="81">
        <f t="shared" si="70"/>
        <v>0</v>
      </c>
      <c r="F95" s="197">
        <f t="shared" si="83"/>
        <v>0</v>
      </c>
      <c r="G95" s="197">
        <f t="shared" si="84"/>
        <v>0</v>
      </c>
      <c r="H95" s="81">
        <f t="shared" si="71"/>
        <v>0</v>
      </c>
      <c r="I95" s="198">
        <f t="shared" si="72"/>
        <v>0</v>
      </c>
      <c r="J95" s="179" t="e">
        <f t="shared" si="93"/>
        <v>#DIV/0!</v>
      </c>
      <c r="K95" s="179">
        <f>ABS(I95*100/I1)</f>
        <v>0</v>
      </c>
      <c r="L95" s="178">
        <v>1</v>
      </c>
      <c r="M95" s="476">
        <f t="shared" si="85"/>
        <v>1</v>
      </c>
      <c r="N95" s="178">
        <f t="shared" si="94"/>
        <v>0</v>
      </c>
      <c r="O95" s="178">
        <f t="shared" si="87"/>
        <v>0</v>
      </c>
      <c r="P95" s="178">
        <f t="shared" si="88"/>
        <v>0</v>
      </c>
      <c r="Q95" s="178">
        <f t="shared" si="89"/>
        <v>0</v>
      </c>
      <c r="R95" s="180">
        <f t="shared" si="90"/>
        <v>0</v>
      </c>
      <c r="S95" s="181">
        <f t="shared" si="91"/>
        <v>0</v>
      </c>
      <c r="T95" s="107">
        <f t="shared" si="92"/>
        <v>0</v>
      </c>
      <c r="U95" s="107">
        <f t="shared" si="45"/>
        <v>0</v>
      </c>
      <c r="V95" s="124">
        <f t="shared" si="27"/>
        <v>0</v>
      </c>
      <c r="W95" s="201"/>
      <c r="X95" s="82" t="s">
        <v>124</v>
      </c>
      <c r="Y95" s="82" t="s">
        <v>124</v>
      </c>
      <c r="Z95" s="82" t="s">
        <v>124</v>
      </c>
      <c r="AA95" s="82" t="s">
        <v>124</v>
      </c>
      <c r="AB95" s="82" t="s">
        <v>124</v>
      </c>
      <c r="AC95" s="82" t="s">
        <v>124</v>
      </c>
      <c r="AD95" s="82" t="s">
        <v>124</v>
      </c>
      <c r="AE95" s="82" t="s">
        <v>124</v>
      </c>
      <c r="AF95" s="82" t="s">
        <v>124</v>
      </c>
      <c r="AG95" s="82" t="s">
        <v>124</v>
      </c>
      <c r="AH95" s="82" t="s">
        <v>124</v>
      </c>
      <c r="AI95" s="82" t="s">
        <v>124</v>
      </c>
      <c r="AJ95" s="82" t="s">
        <v>124</v>
      </c>
      <c r="AK95" s="82" t="s">
        <v>124</v>
      </c>
      <c r="AL95" s="82" t="s">
        <v>124</v>
      </c>
      <c r="AM95" s="82" t="s">
        <v>124</v>
      </c>
      <c r="AN95" s="82" t="s">
        <v>193</v>
      </c>
      <c r="AO95" s="82" t="s">
        <v>124</v>
      </c>
      <c r="AP95" s="82" t="s">
        <v>124</v>
      </c>
      <c r="AQ95" s="82" t="s">
        <v>124</v>
      </c>
      <c r="AR95" s="82" t="s">
        <v>124</v>
      </c>
      <c r="AS95" s="82" t="s">
        <v>124</v>
      </c>
      <c r="AT95" s="82" t="s">
        <v>124</v>
      </c>
      <c r="AU95" s="82" t="s">
        <v>124</v>
      </c>
      <c r="AV95" s="82" t="s">
        <v>124</v>
      </c>
      <c r="AW95" s="82" t="s">
        <v>124</v>
      </c>
      <c r="AX95" s="82" t="s">
        <v>124</v>
      </c>
      <c r="AY95" s="82" t="s">
        <v>124</v>
      </c>
      <c r="AZ95" s="82" t="s">
        <v>124</v>
      </c>
      <c r="BA95" s="82" t="s">
        <v>124</v>
      </c>
      <c r="BB95" s="82" t="s">
        <v>124</v>
      </c>
      <c r="BC95" s="82" t="s">
        <v>124</v>
      </c>
      <c r="BD95" s="82" t="s">
        <v>124</v>
      </c>
      <c r="BE95" s="82" t="s">
        <v>124</v>
      </c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203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203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204">
        <f t="shared" ref="FM95:FM107" si="95">COUNTIF(FP95:HK95,1)</f>
        <v>0</v>
      </c>
      <c r="FN95" s="205">
        <f t="shared" ref="FN95:FN107" si="96">COUNTIF(FP95:HK95,2)</f>
        <v>0</v>
      </c>
      <c r="FO95" s="66">
        <f t="shared" ref="FO95:FO107" si="97">COUNTIF(FP95:HK95,"R")</f>
        <v>0</v>
      </c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209">
        <f t="shared" si="79"/>
        <v>0</v>
      </c>
      <c r="HM95" s="82"/>
      <c r="HN95" s="82"/>
      <c r="HO95" s="82"/>
      <c r="HP95" s="83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210"/>
      <c r="ID95" s="83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124"/>
      <c r="IU95" s="83"/>
      <c r="IV95" s="82"/>
      <c r="IW95" s="82"/>
      <c r="IX95" s="82"/>
      <c r="IY95" s="82"/>
      <c r="IZ95" s="82"/>
      <c r="JA95" s="82"/>
      <c r="JB95" s="82"/>
      <c r="JC95" s="124"/>
      <c r="JD95" s="83"/>
      <c r="JE95" s="82"/>
      <c r="JF95" s="82"/>
      <c r="JG95" s="82"/>
      <c r="JH95" s="124"/>
      <c r="JI95" s="172"/>
      <c r="JJ95" s="172"/>
      <c r="JK95" s="172"/>
      <c r="JL95" s="172"/>
      <c r="JM95" s="172"/>
      <c r="JN95" s="172"/>
      <c r="JO95" s="172"/>
      <c r="JP95" s="172"/>
      <c r="JQ95" s="172"/>
      <c r="JR95" s="172"/>
      <c r="JS95" s="172"/>
      <c r="JT95" s="172"/>
      <c r="JU95" s="172"/>
      <c r="JV95" s="172"/>
      <c r="JW95" s="172"/>
      <c r="JX95" s="172"/>
      <c r="JY95" s="172"/>
      <c r="JZ95" s="172"/>
      <c r="KA95" s="172"/>
      <c r="KB95" s="172"/>
      <c r="KC95" s="172"/>
      <c r="KD95" s="172"/>
      <c r="KE95" s="172"/>
      <c r="KF95" s="172"/>
      <c r="KG95" s="172"/>
      <c r="KH95" s="172"/>
      <c r="KI95" s="172"/>
      <c r="KJ95" s="172"/>
      <c r="KK95" s="172"/>
      <c r="KL95" s="172"/>
      <c r="KM95" s="172"/>
      <c r="KN95" s="172"/>
      <c r="KO95" s="172"/>
      <c r="KP95" s="172"/>
      <c r="KQ95" s="172"/>
      <c r="KR95" s="172"/>
      <c r="KS95" s="172"/>
      <c r="KT95" s="172"/>
      <c r="KU95" s="172"/>
      <c r="KV95" s="172"/>
      <c r="KW95" s="172"/>
      <c r="KX95" s="172"/>
      <c r="KY95" s="172"/>
      <c r="KZ95" s="172"/>
      <c r="LA95" s="172"/>
      <c r="LB95" s="172"/>
      <c r="LC95" s="172"/>
      <c r="LD95" s="172"/>
      <c r="LE95" s="172"/>
      <c r="LF95" s="172"/>
      <c r="LG95" s="172"/>
      <c r="LH95" s="172"/>
      <c r="LI95" s="172"/>
      <c r="LJ95" s="172"/>
      <c r="LK95" s="172"/>
      <c r="LL95" s="172"/>
      <c r="LM95" s="172"/>
      <c r="LN95" s="172"/>
      <c r="LO95" s="172"/>
      <c r="LP95" s="172"/>
      <c r="LQ95" s="172"/>
      <c r="LR95" s="172"/>
      <c r="LS95" s="172"/>
      <c r="LT95" s="172"/>
      <c r="LU95" s="172"/>
      <c r="LV95" s="172"/>
      <c r="LW95" s="172"/>
      <c r="LX95" s="172"/>
      <c r="LY95" s="172"/>
      <c r="LZ95" s="172"/>
      <c r="MA95" s="172"/>
      <c r="MB95" s="172"/>
      <c r="MC95" s="172"/>
      <c r="MD95" s="172"/>
      <c r="ME95" s="172"/>
      <c r="MF95" s="172"/>
      <c r="MG95" s="172"/>
      <c r="MH95" s="172"/>
      <c r="MI95" s="172"/>
      <c r="MJ95" s="172"/>
      <c r="MK95" s="172"/>
      <c r="ML95" s="172"/>
      <c r="MM95" s="172"/>
      <c r="MN95" s="172"/>
      <c r="MO95" s="172"/>
      <c r="MP95" s="172"/>
      <c r="MQ95" s="172"/>
      <c r="MR95" s="172"/>
      <c r="MS95" s="172"/>
      <c r="MT95" s="172"/>
      <c r="MU95" s="172"/>
      <c r="MV95" s="172"/>
      <c r="MW95" s="172"/>
      <c r="MX95" s="172"/>
      <c r="MY95" s="172"/>
      <c r="MZ95" s="172"/>
      <c r="NA95" s="172"/>
      <c r="NB95" s="172"/>
      <c r="NC95" s="172"/>
      <c r="ND95" s="172"/>
      <c r="NE95" s="172"/>
      <c r="NF95" s="172"/>
      <c r="NG95" s="172"/>
      <c r="NH95" s="172"/>
      <c r="NI95" s="172"/>
      <c r="NJ95" s="172"/>
      <c r="NK95" s="172"/>
      <c r="NL95" s="172"/>
      <c r="NM95" s="172"/>
      <c r="NN95" s="172"/>
      <c r="NO95" s="172"/>
      <c r="NP95" s="172"/>
      <c r="NQ95" s="172"/>
      <c r="NR95" s="172"/>
      <c r="NS95" s="172"/>
      <c r="NT95" s="172"/>
      <c r="NU95" s="172"/>
      <c r="NV95" s="172"/>
      <c r="NW95" s="172"/>
      <c r="NX95" s="172"/>
      <c r="NY95" s="172"/>
      <c r="NZ95" s="172"/>
      <c r="OA95" s="172"/>
      <c r="OB95" s="172"/>
      <c r="OC95" s="172"/>
      <c r="OD95" s="172"/>
      <c r="OE95" s="172"/>
      <c r="OF95" s="172"/>
      <c r="OG95" s="172"/>
      <c r="OH95" s="172"/>
      <c r="OI95" s="172"/>
      <c r="OJ95" s="172"/>
      <c r="OK95" s="172"/>
      <c r="OL95" s="172"/>
      <c r="OM95" s="172"/>
      <c r="ON95" s="172"/>
      <c r="OO95" s="172"/>
      <c r="OP95" s="172"/>
      <c r="OQ95" s="172"/>
      <c r="OR95" s="172"/>
      <c r="OS95" s="172"/>
      <c r="OT95" s="172"/>
      <c r="OU95" s="172"/>
      <c r="OV95" s="172"/>
      <c r="OW95" s="172"/>
    </row>
    <row r="96" spans="1:413" x14ac:dyDescent="0.25">
      <c r="A96" s="270" t="s">
        <v>239</v>
      </c>
      <c r="B96" s="182" t="s">
        <v>27</v>
      </c>
      <c r="C96" s="167">
        <f t="shared" si="68"/>
        <v>13</v>
      </c>
      <c r="D96" s="197">
        <f t="shared" si="69"/>
        <v>4</v>
      </c>
      <c r="E96" s="81">
        <f t="shared" si="70"/>
        <v>1</v>
      </c>
      <c r="F96" s="197">
        <f t="shared" si="83"/>
        <v>4</v>
      </c>
      <c r="G96" s="197">
        <f t="shared" si="84"/>
        <v>9</v>
      </c>
      <c r="H96" s="81">
        <f t="shared" si="71"/>
        <v>0</v>
      </c>
      <c r="I96" s="198">
        <f t="shared" si="72"/>
        <v>534</v>
      </c>
      <c r="J96" s="179">
        <f t="shared" si="93"/>
        <v>41.07692307692308</v>
      </c>
      <c r="K96" s="179">
        <f>ABS(I96*100/I1)</f>
        <v>17.450980392156861</v>
      </c>
      <c r="L96" s="178">
        <f>K1-19</f>
        <v>15</v>
      </c>
      <c r="M96" s="476">
        <f t="shared" si="85"/>
        <v>13</v>
      </c>
      <c r="N96" s="178">
        <f t="shared" si="94"/>
        <v>1</v>
      </c>
      <c r="O96" s="178">
        <f t="shared" si="87"/>
        <v>1</v>
      </c>
      <c r="P96" s="178">
        <f t="shared" si="88"/>
        <v>0</v>
      </c>
      <c r="Q96" s="178">
        <f t="shared" si="89"/>
        <v>0</v>
      </c>
      <c r="R96" s="180">
        <f t="shared" si="90"/>
        <v>1</v>
      </c>
      <c r="S96" s="181">
        <f t="shared" si="91"/>
        <v>0</v>
      </c>
      <c r="T96" s="107">
        <f t="shared" si="92"/>
        <v>0</v>
      </c>
      <c r="U96" s="107">
        <f t="shared" si="45"/>
        <v>0</v>
      </c>
      <c r="V96" s="124">
        <f t="shared" si="27"/>
        <v>4</v>
      </c>
      <c r="W96" s="201"/>
      <c r="X96" s="82" t="s">
        <v>229</v>
      </c>
      <c r="Y96" s="82" t="s">
        <v>229</v>
      </c>
      <c r="Z96" s="82" t="s">
        <v>229</v>
      </c>
      <c r="AA96" s="82" t="s">
        <v>229</v>
      </c>
      <c r="AB96" s="82" t="s">
        <v>229</v>
      </c>
      <c r="AC96" s="82" t="s">
        <v>229</v>
      </c>
      <c r="AD96" s="82" t="s">
        <v>229</v>
      </c>
      <c r="AE96" s="82" t="s">
        <v>229</v>
      </c>
      <c r="AF96" s="82" t="s">
        <v>229</v>
      </c>
      <c r="AG96" s="82" t="s">
        <v>229</v>
      </c>
      <c r="AH96" s="82" t="s">
        <v>229</v>
      </c>
      <c r="AI96" s="82" t="s">
        <v>229</v>
      </c>
      <c r="AJ96" s="82" t="s">
        <v>229</v>
      </c>
      <c r="AK96" s="82" t="s">
        <v>229</v>
      </c>
      <c r="AL96" s="82" t="s">
        <v>229</v>
      </c>
      <c r="AM96" s="82" t="s">
        <v>229</v>
      </c>
      <c r="AN96" s="82" t="s">
        <v>229</v>
      </c>
      <c r="AO96" s="82" t="s">
        <v>229</v>
      </c>
      <c r="AP96" s="82" t="s">
        <v>229</v>
      </c>
      <c r="AQ96" s="82"/>
      <c r="AR96" s="82" t="s">
        <v>193</v>
      </c>
      <c r="AS96" s="82" t="s">
        <v>193</v>
      </c>
      <c r="AT96" s="82" t="s">
        <v>193</v>
      </c>
      <c r="AU96" s="82" t="s">
        <v>193</v>
      </c>
      <c r="AV96" s="82" t="s">
        <v>192</v>
      </c>
      <c r="AW96" s="82" t="s">
        <v>193</v>
      </c>
      <c r="AX96" s="82" t="s">
        <v>193</v>
      </c>
      <c r="AY96" s="82" t="s">
        <v>193</v>
      </c>
      <c r="AZ96" s="82" t="s">
        <v>194</v>
      </c>
      <c r="BA96" s="82" t="s">
        <v>192</v>
      </c>
      <c r="BB96" s="82" t="s">
        <v>193</v>
      </c>
      <c r="BC96" s="82" t="s">
        <v>192</v>
      </c>
      <c r="BD96" s="82" t="s">
        <v>192</v>
      </c>
      <c r="BE96" s="82" t="s">
        <v>193</v>
      </c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203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>
        <v>45</v>
      </c>
      <c r="CP96" s="82">
        <v>11</v>
      </c>
      <c r="CQ96" s="82">
        <v>34</v>
      </c>
      <c r="CR96" s="82">
        <v>45</v>
      </c>
      <c r="CS96" s="82">
        <v>53</v>
      </c>
      <c r="CT96" s="82">
        <v>21</v>
      </c>
      <c r="CU96" s="82">
        <v>22</v>
      </c>
      <c r="CV96" s="82">
        <v>44</v>
      </c>
      <c r="CW96" s="82"/>
      <c r="CX96" s="82">
        <v>56</v>
      </c>
      <c r="CY96" s="82">
        <v>7</v>
      </c>
      <c r="CZ96" s="82">
        <v>90</v>
      </c>
      <c r="DA96" s="82">
        <v>87</v>
      </c>
      <c r="DB96" s="82">
        <v>19</v>
      </c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203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 t="s">
        <v>201</v>
      </c>
      <c r="EM96" s="82" t="s">
        <v>201</v>
      </c>
      <c r="EN96" s="82" t="s">
        <v>201</v>
      </c>
      <c r="EO96" s="82" t="s">
        <v>201</v>
      </c>
      <c r="EP96" s="82" t="s">
        <v>202</v>
      </c>
      <c r="EQ96" s="82" t="s">
        <v>201</v>
      </c>
      <c r="ER96" s="82" t="s">
        <v>201</v>
      </c>
      <c r="ES96" s="82" t="s">
        <v>201</v>
      </c>
      <c r="ET96" s="438" t="s">
        <v>202</v>
      </c>
      <c r="EU96" s="82" t="s">
        <v>202</v>
      </c>
      <c r="EV96" s="82" t="s">
        <v>201</v>
      </c>
      <c r="EW96" s="82"/>
      <c r="EX96" s="82" t="s">
        <v>202</v>
      </c>
      <c r="EY96" s="82" t="s">
        <v>201</v>
      </c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204">
        <f t="shared" si="95"/>
        <v>1</v>
      </c>
      <c r="FN96" s="205">
        <f t="shared" si="96"/>
        <v>0</v>
      </c>
      <c r="FO96" s="66">
        <f t="shared" si="97"/>
        <v>0</v>
      </c>
      <c r="FP96" s="82"/>
      <c r="FQ96" s="82"/>
      <c r="FR96" s="82"/>
      <c r="FS96" s="82"/>
      <c r="FT96" s="82"/>
      <c r="FU96" s="82"/>
      <c r="FV96" s="82"/>
      <c r="FW96" s="82"/>
      <c r="FX96" s="82"/>
      <c r="FY96" s="82"/>
      <c r="FZ96" s="82"/>
      <c r="GA96" s="82"/>
      <c r="GB96" s="82"/>
      <c r="GC96" s="82"/>
      <c r="GD96" s="82"/>
      <c r="GE96" s="82"/>
      <c r="GF96" s="82"/>
      <c r="GG96" s="82"/>
      <c r="GH96" s="82"/>
      <c r="GI96" s="82"/>
      <c r="GJ96" s="82"/>
      <c r="GK96" s="82"/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342">
        <v>1</v>
      </c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209">
        <f t="shared" si="79"/>
        <v>4</v>
      </c>
      <c r="HM96" s="82"/>
      <c r="HN96" s="82"/>
      <c r="HO96" s="82"/>
      <c r="HP96" s="83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210"/>
      <c r="ID96" s="83"/>
      <c r="IE96" s="82"/>
      <c r="IF96" s="82"/>
      <c r="IG96" s="82"/>
      <c r="IH96" s="82">
        <v>1</v>
      </c>
      <c r="II96" s="82">
        <v>1</v>
      </c>
      <c r="IJ96" s="82"/>
      <c r="IK96" s="82"/>
      <c r="IL96" s="82"/>
      <c r="IM96" s="82"/>
      <c r="IN96" s="82"/>
      <c r="IO96" s="82"/>
      <c r="IP96" s="82"/>
      <c r="IQ96" s="82"/>
      <c r="IR96" s="82">
        <v>1</v>
      </c>
      <c r="IS96" s="82">
        <v>1</v>
      </c>
      <c r="IT96" s="124"/>
      <c r="IU96" s="83"/>
      <c r="IV96" s="82"/>
      <c r="IW96" s="82"/>
      <c r="IX96" s="82"/>
      <c r="IY96" s="82"/>
      <c r="IZ96" s="82"/>
      <c r="JA96" s="82"/>
      <c r="JB96" s="82"/>
      <c r="JC96" s="124"/>
      <c r="JD96" s="83"/>
      <c r="JE96" s="82"/>
      <c r="JF96" s="82"/>
      <c r="JG96" s="82"/>
      <c r="JH96" s="124"/>
      <c r="JI96" s="172"/>
      <c r="JJ96" s="172"/>
      <c r="JK96" s="172"/>
      <c r="JL96" s="172"/>
      <c r="JM96" s="172"/>
      <c r="JN96" s="172"/>
      <c r="JO96" s="172"/>
      <c r="JP96" s="172"/>
      <c r="JQ96" s="172"/>
      <c r="JR96" s="172"/>
      <c r="JS96" s="172"/>
      <c r="JT96" s="172"/>
      <c r="JU96" s="172"/>
      <c r="JV96" s="172"/>
      <c r="JW96" s="172"/>
      <c r="JX96" s="172"/>
      <c r="JY96" s="172"/>
      <c r="JZ96" s="172"/>
      <c r="KA96" s="172"/>
      <c r="KB96" s="172"/>
      <c r="KC96" s="172"/>
      <c r="KD96" s="172"/>
      <c r="KE96" s="172"/>
      <c r="KF96" s="172"/>
      <c r="KG96" s="172"/>
      <c r="KH96" s="172"/>
      <c r="KI96" s="172"/>
      <c r="KJ96" s="172"/>
      <c r="KK96" s="172"/>
      <c r="KL96" s="172"/>
      <c r="KM96" s="172"/>
      <c r="KN96" s="172"/>
      <c r="KO96" s="172"/>
      <c r="KP96" s="172"/>
      <c r="KQ96" s="172"/>
      <c r="KR96" s="172"/>
      <c r="KS96" s="172"/>
      <c r="KT96" s="172"/>
      <c r="KU96" s="172"/>
      <c r="KV96" s="172"/>
      <c r="KW96" s="172"/>
      <c r="KX96" s="172"/>
      <c r="KY96" s="172"/>
      <c r="KZ96" s="172"/>
      <c r="LA96" s="172"/>
      <c r="LB96" s="172"/>
      <c r="LC96" s="172"/>
      <c r="LD96" s="172"/>
      <c r="LE96" s="172"/>
      <c r="LF96" s="172"/>
      <c r="LG96" s="172"/>
      <c r="LH96" s="172"/>
      <c r="LI96" s="172"/>
      <c r="LJ96" s="172"/>
      <c r="LK96" s="172"/>
      <c r="LL96" s="172"/>
      <c r="LM96" s="172"/>
      <c r="LN96" s="172"/>
      <c r="LO96" s="172"/>
      <c r="LP96" s="172"/>
      <c r="LQ96" s="172"/>
      <c r="LR96" s="172"/>
      <c r="LS96" s="172"/>
      <c r="LT96" s="172"/>
      <c r="LU96" s="172"/>
      <c r="LV96" s="172"/>
      <c r="LW96" s="172"/>
      <c r="LX96" s="172"/>
      <c r="LY96" s="172"/>
      <c r="LZ96" s="172"/>
      <c r="MA96" s="172"/>
      <c r="MB96" s="172"/>
      <c r="MC96" s="172"/>
      <c r="MD96" s="172"/>
      <c r="ME96" s="172"/>
      <c r="MF96" s="172"/>
      <c r="MG96" s="172"/>
      <c r="MH96" s="172"/>
      <c r="MI96" s="172"/>
      <c r="MJ96" s="172"/>
      <c r="MK96" s="172"/>
      <c r="ML96" s="172"/>
      <c r="MM96" s="172"/>
      <c r="MN96" s="172"/>
      <c r="MO96" s="172"/>
      <c r="MP96" s="172"/>
      <c r="MQ96" s="172"/>
      <c r="MR96" s="172"/>
      <c r="MS96" s="172"/>
      <c r="MT96" s="172"/>
      <c r="MU96" s="172"/>
      <c r="MV96" s="172"/>
      <c r="MW96" s="172"/>
      <c r="MX96" s="172"/>
      <c r="MY96" s="172"/>
      <c r="MZ96" s="172"/>
      <c r="NA96" s="172"/>
      <c r="NB96" s="172"/>
      <c r="NC96" s="172"/>
      <c r="ND96" s="172"/>
      <c r="NE96" s="172"/>
      <c r="NF96" s="172"/>
      <c r="NG96" s="172"/>
      <c r="NH96" s="172"/>
      <c r="NI96" s="172"/>
      <c r="NJ96" s="172"/>
      <c r="NK96" s="172"/>
      <c r="NL96" s="172"/>
      <c r="NM96" s="172"/>
      <c r="NN96" s="172"/>
      <c r="NO96" s="172"/>
      <c r="NP96" s="172"/>
      <c r="NQ96" s="172"/>
      <c r="NR96" s="172"/>
      <c r="NS96" s="172"/>
      <c r="NT96" s="172"/>
      <c r="NU96" s="172"/>
      <c r="NV96" s="172"/>
      <c r="NW96" s="172"/>
      <c r="NX96" s="172"/>
      <c r="NY96" s="172"/>
      <c r="NZ96" s="172"/>
      <c r="OA96" s="172"/>
      <c r="OB96" s="172"/>
      <c r="OC96" s="172"/>
      <c r="OD96" s="172"/>
      <c r="OE96" s="172"/>
      <c r="OF96" s="172"/>
      <c r="OG96" s="172"/>
      <c r="OH96" s="172"/>
      <c r="OI96" s="172"/>
      <c r="OJ96" s="172"/>
      <c r="OK96" s="172"/>
      <c r="OL96" s="172"/>
      <c r="OM96" s="172"/>
      <c r="ON96" s="172"/>
      <c r="OO96" s="172"/>
      <c r="OP96" s="172"/>
      <c r="OQ96" s="172"/>
      <c r="OR96" s="172"/>
      <c r="OS96" s="172"/>
      <c r="OT96" s="172"/>
      <c r="OU96" s="172"/>
      <c r="OV96" s="172"/>
      <c r="OW96" s="172"/>
    </row>
    <row r="97" spans="1:413" x14ac:dyDescent="0.25">
      <c r="A97" s="270" t="s">
        <v>240</v>
      </c>
      <c r="B97" s="72" t="s">
        <v>26</v>
      </c>
      <c r="C97" s="167">
        <f t="shared" si="68"/>
        <v>5</v>
      </c>
      <c r="D97" s="197">
        <f t="shared" si="69"/>
        <v>1</v>
      </c>
      <c r="E97" s="81">
        <f t="shared" si="70"/>
        <v>0</v>
      </c>
      <c r="F97" s="197">
        <f t="shared" si="83"/>
        <v>1</v>
      </c>
      <c r="G97" s="197">
        <f t="shared" si="84"/>
        <v>4</v>
      </c>
      <c r="H97" s="81">
        <f t="shared" si="71"/>
        <v>0</v>
      </c>
      <c r="I97" s="198">
        <f t="shared" si="72"/>
        <v>130</v>
      </c>
      <c r="J97" s="179">
        <f>ABS(I97/C97)</f>
        <v>26</v>
      </c>
      <c r="K97" s="179">
        <f>ABS(I97*100/I1)</f>
        <v>4.2483660130718954</v>
      </c>
      <c r="L97" s="178">
        <f>K1-19</f>
        <v>15</v>
      </c>
      <c r="M97" s="476">
        <f t="shared" si="85"/>
        <v>11</v>
      </c>
      <c r="N97" s="178">
        <f>SUM(O97:Q97)</f>
        <v>4</v>
      </c>
      <c r="O97" s="178">
        <f t="shared" si="87"/>
        <v>4</v>
      </c>
      <c r="P97" s="178">
        <f t="shared" si="88"/>
        <v>0</v>
      </c>
      <c r="Q97" s="178">
        <f t="shared" si="89"/>
        <v>0</v>
      </c>
      <c r="R97" s="180">
        <f t="shared" si="90"/>
        <v>0</v>
      </c>
      <c r="S97" s="181">
        <f t="shared" si="91"/>
        <v>0</v>
      </c>
      <c r="T97" s="107">
        <f t="shared" si="92"/>
        <v>0</v>
      </c>
      <c r="U97" s="107">
        <f t="shared" si="45"/>
        <v>0</v>
      </c>
      <c r="V97" s="124">
        <f t="shared" si="27"/>
        <v>0</v>
      </c>
      <c r="W97" s="201"/>
      <c r="X97" s="82" t="s">
        <v>229</v>
      </c>
      <c r="Y97" s="82" t="s">
        <v>229</v>
      </c>
      <c r="Z97" s="82" t="s">
        <v>229</v>
      </c>
      <c r="AA97" s="82" t="s">
        <v>229</v>
      </c>
      <c r="AB97" s="82" t="s">
        <v>229</v>
      </c>
      <c r="AC97" s="82" t="s">
        <v>229</v>
      </c>
      <c r="AD97" s="82" t="s">
        <v>229</v>
      </c>
      <c r="AE97" s="82" t="s">
        <v>229</v>
      </c>
      <c r="AF97" s="82" t="s">
        <v>229</v>
      </c>
      <c r="AG97" s="82" t="s">
        <v>229</v>
      </c>
      <c r="AH97" s="82" t="s">
        <v>229</v>
      </c>
      <c r="AI97" s="82" t="s">
        <v>229</v>
      </c>
      <c r="AJ97" s="82" t="s">
        <v>229</v>
      </c>
      <c r="AK97" s="82" t="s">
        <v>229</v>
      </c>
      <c r="AL97" s="82" t="s">
        <v>229</v>
      </c>
      <c r="AM97" s="82" t="s">
        <v>229</v>
      </c>
      <c r="AN97" s="82" t="s">
        <v>229</v>
      </c>
      <c r="AO97" s="82" t="s">
        <v>229</v>
      </c>
      <c r="AP97" s="82" t="s">
        <v>229</v>
      </c>
      <c r="AQ97" s="82" t="s">
        <v>194</v>
      </c>
      <c r="AR97" s="82" t="s">
        <v>194</v>
      </c>
      <c r="AS97" s="82" t="s">
        <v>193</v>
      </c>
      <c r="AT97" s="82" t="s">
        <v>193</v>
      </c>
      <c r="AU97" s="82" t="s">
        <v>192</v>
      </c>
      <c r="AV97" s="82" t="s">
        <v>193</v>
      </c>
      <c r="AW97" s="82" t="s">
        <v>194</v>
      </c>
      <c r="AX97" s="82" t="s">
        <v>193</v>
      </c>
      <c r="AY97" s="82" t="s">
        <v>193</v>
      </c>
      <c r="AZ97" s="82" t="s">
        <v>193</v>
      </c>
      <c r="BA97" s="82" t="s">
        <v>193</v>
      </c>
      <c r="BB97" s="82" t="s">
        <v>193</v>
      </c>
      <c r="BC97" s="82" t="s">
        <v>193</v>
      </c>
      <c r="BD97" s="82" t="s">
        <v>193</v>
      </c>
      <c r="BE97" s="82" t="s">
        <v>194</v>
      </c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203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>
        <v>11</v>
      </c>
      <c r="CQ97" s="82"/>
      <c r="CR97" s="82">
        <v>45</v>
      </c>
      <c r="CS97" s="82">
        <v>37</v>
      </c>
      <c r="CT97" s="82"/>
      <c r="CU97" s="82"/>
      <c r="CV97" s="82"/>
      <c r="CW97" s="82"/>
      <c r="CX97" s="82">
        <v>34</v>
      </c>
      <c r="CY97" s="82"/>
      <c r="CZ97" s="82"/>
      <c r="DA97" s="82">
        <v>3</v>
      </c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203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 t="s">
        <v>201</v>
      </c>
      <c r="EN97" s="82"/>
      <c r="EO97" s="82" t="s">
        <v>202</v>
      </c>
      <c r="EP97" s="82" t="s">
        <v>201</v>
      </c>
      <c r="EQ97" s="82"/>
      <c r="ER97" s="82"/>
      <c r="ES97" s="82"/>
      <c r="ET97" s="82"/>
      <c r="EU97" s="82" t="s">
        <v>201</v>
      </c>
      <c r="EV97" s="82"/>
      <c r="EW97" s="82"/>
      <c r="EX97" s="82" t="s">
        <v>201</v>
      </c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204">
        <f t="shared" si="95"/>
        <v>0</v>
      </c>
      <c r="FN97" s="205">
        <f t="shared" si="96"/>
        <v>0</v>
      </c>
      <c r="FO97" s="66">
        <f t="shared" si="97"/>
        <v>0</v>
      </c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209">
        <f t="shared" si="79"/>
        <v>0</v>
      </c>
      <c r="HM97" s="82"/>
      <c r="HN97" s="82"/>
      <c r="HO97" s="82"/>
      <c r="HP97" s="83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210"/>
      <c r="ID97" s="83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124"/>
      <c r="IU97" s="83"/>
      <c r="IV97" s="82"/>
      <c r="IW97" s="82"/>
      <c r="IX97" s="82"/>
      <c r="IY97" s="82"/>
      <c r="IZ97" s="82"/>
      <c r="JA97" s="82"/>
      <c r="JB97" s="82"/>
      <c r="JC97" s="124"/>
      <c r="JD97" s="83"/>
      <c r="JE97" s="82"/>
      <c r="JF97" s="82"/>
      <c r="JG97" s="82"/>
      <c r="JH97" s="124"/>
      <c r="JI97" s="172"/>
      <c r="JJ97" s="172"/>
      <c r="JK97" s="172"/>
      <c r="JL97" s="172"/>
      <c r="JM97" s="172"/>
      <c r="JN97" s="172"/>
      <c r="JO97" s="172"/>
      <c r="JP97" s="172"/>
      <c r="JQ97" s="172"/>
      <c r="JR97" s="172"/>
      <c r="JS97" s="172"/>
      <c r="JT97" s="172"/>
      <c r="JU97" s="172"/>
      <c r="JV97" s="172"/>
      <c r="JW97" s="172"/>
      <c r="JX97" s="172"/>
      <c r="JY97" s="172"/>
      <c r="JZ97" s="172"/>
      <c r="KA97" s="172"/>
      <c r="KB97" s="172"/>
      <c r="KC97" s="172"/>
      <c r="KD97" s="172"/>
      <c r="KE97" s="172"/>
      <c r="KF97" s="172"/>
      <c r="KG97" s="172"/>
      <c r="KH97" s="172"/>
      <c r="KI97" s="172"/>
      <c r="KJ97" s="172"/>
      <c r="KK97" s="172"/>
      <c r="KL97" s="172"/>
      <c r="KM97" s="172"/>
      <c r="KN97" s="172"/>
      <c r="KO97" s="172"/>
      <c r="KP97" s="172"/>
      <c r="KQ97" s="172"/>
      <c r="KR97" s="172"/>
      <c r="KS97" s="172"/>
      <c r="KT97" s="172"/>
      <c r="KU97" s="172"/>
      <c r="KV97" s="172"/>
      <c r="KW97" s="172"/>
      <c r="KX97" s="172"/>
      <c r="KY97" s="172"/>
      <c r="KZ97" s="172"/>
      <c r="LA97" s="172"/>
      <c r="LB97" s="172"/>
      <c r="LC97" s="172"/>
      <c r="LD97" s="172"/>
      <c r="LE97" s="172"/>
      <c r="LF97" s="172"/>
      <c r="LG97" s="172"/>
      <c r="LH97" s="172"/>
      <c r="LI97" s="172"/>
      <c r="LJ97" s="172"/>
      <c r="LK97" s="172"/>
      <c r="LL97" s="172"/>
      <c r="LM97" s="172"/>
      <c r="LN97" s="172"/>
      <c r="LO97" s="172"/>
      <c r="LP97" s="172"/>
      <c r="LQ97" s="172"/>
      <c r="LR97" s="172"/>
      <c r="LS97" s="172"/>
      <c r="LT97" s="172"/>
      <c r="LU97" s="172"/>
      <c r="LV97" s="172"/>
      <c r="LW97" s="172"/>
      <c r="LX97" s="172"/>
      <c r="LY97" s="172"/>
      <c r="LZ97" s="172"/>
      <c r="MA97" s="172"/>
      <c r="MB97" s="172"/>
      <c r="MC97" s="172"/>
      <c r="MD97" s="172"/>
      <c r="ME97" s="172"/>
      <c r="MF97" s="172"/>
      <c r="MG97" s="172"/>
      <c r="MH97" s="172"/>
      <c r="MI97" s="172"/>
      <c r="MJ97" s="172"/>
      <c r="MK97" s="172"/>
      <c r="ML97" s="172"/>
      <c r="MM97" s="172"/>
      <c r="MN97" s="172"/>
      <c r="MO97" s="172"/>
      <c r="MP97" s="172"/>
      <c r="MQ97" s="172"/>
      <c r="MR97" s="172"/>
      <c r="MS97" s="172"/>
      <c r="MT97" s="172"/>
      <c r="MU97" s="172"/>
      <c r="MV97" s="172"/>
      <c r="MW97" s="172"/>
      <c r="MX97" s="172"/>
      <c r="MY97" s="172"/>
      <c r="MZ97" s="172"/>
      <c r="NA97" s="172"/>
      <c r="NB97" s="172"/>
      <c r="NC97" s="172"/>
      <c r="ND97" s="172"/>
      <c r="NE97" s="172"/>
      <c r="NF97" s="172"/>
      <c r="NG97" s="172"/>
      <c r="NH97" s="172"/>
      <c r="NI97" s="172"/>
      <c r="NJ97" s="172"/>
      <c r="NK97" s="172"/>
      <c r="NL97" s="172"/>
      <c r="NM97" s="172"/>
      <c r="NN97" s="172"/>
      <c r="NO97" s="172"/>
      <c r="NP97" s="172"/>
      <c r="NQ97" s="172"/>
      <c r="NR97" s="172"/>
      <c r="NS97" s="172"/>
      <c r="NT97" s="172"/>
      <c r="NU97" s="172"/>
      <c r="NV97" s="172"/>
      <c r="NW97" s="172"/>
      <c r="NX97" s="172"/>
      <c r="NY97" s="172"/>
      <c r="NZ97" s="172"/>
      <c r="OA97" s="172"/>
      <c r="OB97" s="172"/>
      <c r="OC97" s="172"/>
      <c r="OD97" s="172"/>
      <c r="OE97" s="172"/>
      <c r="OF97" s="172"/>
      <c r="OG97" s="172"/>
      <c r="OH97" s="172"/>
      <c r="OI97" s="172"/>
      <c r="OJ97" s="172"/>
      <c r="OK97" s="172"/>
      <c r="OL97" s="172"/>
      <c r="OM97" s="172"/>
      <c r="ON97" s="172"/>
      <c r="OO97" s="172"/>
      <c r="OP97" s="172"/>
      <c r="OQ97" s="172"/>
      <c r="OR97" s="172"/>
      <c r="OS97" s="172"/>
      <c r="OT97" s="172"/>
      <c r="OU97" s="172"/>
      <c r="OV97" s="172"/>
      <c r="OW97" s="172"/>
    </row>
    <row r="98" spans="1:413" x14ac:dyDescent="0.25">
      <c r="A98" s="270" t="s">
        <v>260</v>
      </c>
      <c r="B98" s="182"/>
      <c r="C98" s="167">
        <f t="shared" si="68"/>
        <v>0</v>
      </c>
      <c r="D98" s="197">
        <f t="shared" si="69"/>
        <v>0</v>
      </c>
      <c r="E98" s="81">
        <f t="shared" si="70"/>
        <v>0</v>
      </c>
      <c r="F98" s="197">
        <f t="shared" si="83"/>
        <v>0</v>
      </c>
      <c r="G98" s="197">
        <f t="shared" si="84"/>
        <v>0</v>
      </c>
      <c r="H98" s="81">
        <f t="shared" si="71"/>
        <v>0</v>
      </c>
      <c r="I98" s="198">
        <f t="shared" si="72"/>
        <v>0</v>
      </c>
      <c r="J98" s="179" t="e">
        <f>ABS(I98/C98)</f>
        <v>#DIV/0!</v>
      </c>
      <c r="K98" s="179">
        <f>ABS(I98*100/I1)</f>
        <v>0</v>
      </c>
      <c r="L98" s="178">
        <f>K1</f>
        <v>34</v>
      </c>
      <c r="M98" s="476">
        <f t="shared" si="85"/>
        <v>0</v>
      </c>
      <c r="N98" s="178">
        <f>SUM(O98:Q98)</f>
        <v>0</v>
      </c>
      <c r="O98" s="178">
        <f t="shared" si="87"/>
        <v>0</v>
      </c>
      <c r="P98" s="178">
        <f t="shared" si="88"/>
        <v>0</v>
      </c>
      <c r="Q98" s="178">
        <f t="shared" si="89"/>
        <v>0</v>
      </c>
      <c r="R98" s="180">
        <f t="shared" si="90"/>
        <v>0</v>
      </c>
      <c r="S98" s="181">
        <f t="shared" si="91"/>
        <v>0</v>
      </c>
      <c r="T98" s="107">
        <f t="shared" si="92"/>
        <v>0</v>
      </c>
      <c r="U98" s="107">
        <f t="shared" si="45"/>
        <v>0</v>
      </c>
      <c r="V98" s="124">
        <f t="shared" si="27"/>
        <v>1</v>
      </c>
      <c r="W98" s="201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203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203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204">
        <f t="shared" si="95"/>
        <v>0</v>
      </c>
      <c r="FN98" s="205">
        <f t="shared" si="96"/>
        <v>0</v>
      </c>
      <c r="FO98" s="66">
        <f t="shared" si="97"/>
        <v>0</v>
      </c>
      <c r="FP98" s="82"/>
      <c r="FQ98" s="82"/>
      <c r="FR98" s="82"/>
      <c r="FS98" s="82"/>
      <c r="FT98" s="82"/>
      <c r="FU98" s="82"/>
      <c r="FV98" s="82"/>
      <c r="FW98" s="82"/>
      <c r="FX98" s="82"/>
      <c r="FY98" s="82"/>
      <c r="FZ98" s="82"/>
      <c r="GA98" s="82"/>
      <c r="GB98" s="82"/>
      <c r="GC98" s="82"/>
      <c r="GD98" s="82"/>
      <c r="GE98" s="82"/>
      <c r="GF98" s="82"/>
      <c r="GG98" s="82"/>
      <c r="GH98" s="82"/>
      <c r="GI98" s="82"/>
      <c r="GJ98" s="82"/>
      <c r="GK98" s="82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209">
        <f t="shared" si="79"/>
        <v>1</v>
      </c>
      <c r="HM98" s="82"/>
      <c r="HN98" s="82"/>
      <c r="HO98" s="82"/>
      <c r="HP98" s="83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210"/>
      <c r="ID98" s="83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>
        <v>1</v>
      </c>
      <c r="IS98" s="82"/>
      <c r="IT98" s="124"/>
      <c r="IU98" s="83"/>
      <c r="IV98" s="82"/>
      <c r="IW98" s="82"/>
      <c r="IX98" s="82"/>
      <c r="IY98" s="82"/>
      <c r="IZ98" s="82"/>
      <c r="JA98" s="82"/>
      <c r="JB98" s="82"/>
      <c r="JC98" s="124"/>
      <c r="JD98" s="83"/>
      <c r="JE98" s="82"/>
      <c r="JF98" s="82"/>
      <c r="JG98" s="82"/>
      <c r="JH98" s="124"/>
      <c r="JI98" s="172"/>
      <c r="JJ98" s="172"/>
      <c r="JK98" s="172"/>
      <c r="JL98" s="172"/>
      <c r="JM98" s="172"/>
      <c r="JN98" s="172"/>
      <c r="JO98" s="172"/>
      <c r="JP98" s="172"/>
      <c r="JQ98" s="172"/>
      <c r="JR98" s="172"/>
      <c r="JS98" s="172"/>
      <c r="JT98" s="172"/>
      <c r="JU98" s="172"/>
      <c r="JV98" s="172"/>
      <c r="JW98" s="172"/>
      <c r="JX98" s="172"/>
      <c r="JY98" s="172"/>
      <c r="JZ98" s="172"/>
      <c r="KA98" s="172"/>
      <c r="KB98" s="172"/>
      <c r="KC98" s="172"/>
      <c r="KD98" s="172"/>
      <c r="KE98" s="172"/>
      <c r="KF98" s="172"/>
      <c r="KG98" s="172"/>
      <c r="KH98" s="172"/>
      <c r="KI98" s="172"/>
      <c r="KJ98" s="172"/>
      <c r="KK98" s="172"/>
      <c r="KL98" s="172"/>
      <c r="KM98" s="172"/>
      <c r="KN98" s="172"/>
      <c r="KO98" s="172"/>
      <c r="KP98" s="172"/>
      <c r="KQ98" s="172"/>
      <c r="KR98" s="172"/>
      <c r="KS98" s="172"/>
      <c r="KT98" s="172"/>
      <c r="KU98" s="172"/>
      <c r="KV98" s="172"/>
      <c r="KW98" s="172"/>
      <c r="KX98" s="172"/>
      <c r="KY98" s="172"/>
      <c r="KZ98" s="172"/>
      <c r="LA98" s="172"/>
      <c r="LB98" s="172"/>
      <c r="LC98" s="172"/>
      <c r="LD98" s="172"/>
      <c r="LE98" s="172"/>
      <c r="LF98" s="172"/>
      <c r="LG98" s="172"/>
      <c r="LH98" s="172"/>
      <c r="LI98" s="172"/>
      <c r="LJ98" s="172"/>
      <c r="LK98" s="172"/>
      <c r="LL98" s="172"/>
      <c r="LM98" s="172"/>
      <c r="LN98" s="172"/>
      <c r="LO98" s="172"/>
      <c r="LP98" s="172"/>
      <c r="LQ98" s="172"/>
      <c r="LR98" s="172"/>
      <c r="LS98" s="172"/>
      <c r="LT98" s="172"/>
      <c r="LU98" s="172"/>
      <c r="LV98" s="172"/>
      <c r="LW98" s="172"/>
      <c r="LX98" s="172"/>
      <c r="LY98" s="172"/>
      <c r="LZ98" s="172"/>
      <c r="MA98" s="172"/>
      <c r="MB98" s="172"/>
      <c r="MC98" s="172"/>
      <c r="MD98" s="172"/>
      <c r="ME98" s="172"/>
      <c r="MF98" s="172"/>
      <c r="MG98" s="172"/>
      <c r="MH98" s="172"/>
      <c r="MI98" s="172"/>
      <c r="MJ98" s="172"/>
      <c r="MK98" s="172"/>
      <c r="ML98" s="172"/>
      <c r="MM98" s="172"/>
      <c r="MN98" s="172"/>
      <c r="MO98" s="172"/>
      <c r="MP98" s="172"/>
      <c r="MQ98" s="172"/>
      <c r="MR98" s="172"/>
      <c r="MS98" s="172"/>
      <c r="MT98" s="172"/>
      <c r="MU98" s="172"/>
      <c r="MV98" s="172"/>
      <c r="MW98" s="172"/>
      <c r="MX98" s="172"/>
      <c r="MY98" s="172"/>
      <c r="MZ98" s="172"/>
      <c r="NA98" s="172"/>
      <c r="NB98" s="172"/>
      <c r="NC98" s="172"/>
      <c r="ND98" s="172"/>
      <c r="NE98" s="172"/>
      <c r="NF98" s="172"/>
      <c r="NG98" s="172"/>
      <c r="NH98" s="172"/>
      <c r="NI98" s="172"/>
      <c r="NJ98" s="172"/>
      <c r="NK98" s="172"/>
      <c r="NL98" s="172"/>
      <c r="NM98" s="172"/>
      <c r="NN98" s="172"/>
      <c r="NO98" s="172"/>
      <c r="NP98" s="172"/>
      <c r="NQ98" s="172"/>
      <c r="NR98" s="172"/>
      <c r="NS98" s="172"/>
      <c r="NT98" s="172"/>
      <c r="NU98" s="172"/>
      <c r="NV98" s="172"/>
      <c r="NW98" s="172"/>
      <c r="NX98" s="172"/>
      <c r="NY98" s="172"/>
      <c r="NZ98" s="172"/>
      <c r="OA98" s="172"/>
      <c r="OB98" s="172"/>
      <c r="OC98" s="172"/>
      <c r="OD98" s="172"/>
      <c r="OE98" s="172"/>
      <c r="OF98" s="172"/>
      <c r="OG98" s="172"/>
      <c r="OH98" s="172"/>
      <c r="OI98" s="172"/>
      <c r="OJ98" s="172"/>
      <c r="OK98" s="172"/>
      <c r="OL98" s="172"/>
      <c r="OM98" s="172"/>
      <c r="ON98" s="172"/>
      <c r="OO98" s="172"/>
      <c r="OP98" s="172"/>
      <c r="OQ98" s="172"/>
      <c r="OR98" s="172"/>
      <c r="OS98" s="172"/>
      <c r="OT98" s="172"/>
      <c r="OU98" s="172"/>
      <c r="OV98" s="172"/>
      <c r="OW98" s="172"/>
    </row>
    <row r="99" spans="1:413" x14ac:dyDescent="0.25">
      <c r="A99" s="270"/>
      <c r="B99" s="182"/>
      <c r="C99" s="167">
        <f t="shared" si="68"/>
        <v>0</v>
      </c>
      <c r="D99" s="197">
        <f t="shared" si="69"/>
        <v>0</v>
      </c>
      <c r="E99" s="81">
        <f t="shared" si="70"/>
        <v>0</v>
      </c>
      <c r="F99" s="197">
        <f t="shared" si="83"/>
        <v>0</v>
      </c>
      <c r="G99" s="197">
        <f t="shared" si="84"/>
        <v>0</v>
      </c>
      <c r="H99" s="81">
        <f t="shared" si="71"/>
        <v>0</v>
      </c>
      <c r="I99" s="198">
        <f t="shared" si="72"/>
        <v>0</v>
      </c>
      <c r="J99" s="179" t="e">
        <f>ABS(I99/C99)</f>
        <v>#DIV/0!</v>
      </c>
      <c r="K99" s="179">
        <f>ABS(I99*100/I1)</f>
        <v>0</v>
      </c>
      <c r="L99" s="178">
        <f>K1</f>
        <v>34</v>
      </c>
      <c r="M99" s="476">
        <f t="shared" si="85"/>
        <v>0</v>
      </c>
      <c r="N99" s="178">
        <f>SUM(O99:Q99)</f>
        <v>0</v>
      </c>
      <c r="O99" s="178">
        <f t="shared" si="87"/>
        <v>0</v>
      </c>
      <c r="P99" s="178">
        <f t="shared" si="88"/>
        <v>0</v>
      </c>
      <c r="Q99" s="178">
        <f t="shared" si="89"/>
        <v>0</v>
      </c>
      <c r="R99" s="180">
        <f t="shared" si="90"/>
        <v>0</v>
      </c>
      <c r="S99" s="181">
        <f t="shared" si="91"/>
        <v>0</v>
      </c>
      <c r="T99" s="107">
        <f t="shared" si="92"/>
        <v>0</v>
      </c>
      <c r="U99" s="107">
        <f t="shared" si="45"/>
        <v>0</v>
      </c>
      <c r="V99" s="124">
        <f t="shared" si="27"/>
        <v>0</v>
      </c>
      <c r="W99" s="201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203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203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204">
        <f t="shared" si="95"/>
        <v>0</v>
      </c>
      <c r="FN99" s="205">
        <f t="shared" si="96"/>
        <v>0</v>
      </c>
      <c r="FO99" s="66">
        <f t="shared" si="97"/>
        <v>0</v>
      </c>
      <c r="FP99" s="82"/>
      <c r="FQ99" s="82"/>
      <c r="FR99" s="82"/>
      <c r="FS99" s="82"/>
      <c r="FT99" s="82"/>
      <c r="FU99" s="82"/>
      <c r="FV99" s="82"/>
      <c r="FW99" s="82"/>
      <c r="FX99" s="82"/>
      <c r="FY99" s="82"/>
      <c r="FZ99" s="82"/>
      <c r="GA99" s="82"/>
      <c r="GB99" s="82"/>
      <c r="GC99" s="82"/>
      <c r="GD99" s="82"/>
      <c r="GE99" s="82"/>
      <c r="GF99" s="82"/>
      <c r="GG99" s="82"/>
      <c r="GH99" s="82"/>
      <c r="GI99" s="82"/>
      <c r="GJ99" s="82"/>
      <c r="GK99" s="82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209">
        <f t="shared" si="79"/>
        <v>0</v>
      </c>
      <c r="HM99" s="82"/>
      <c r="HN99" s="82"/>
      <c r="HO99" s="82"/>
      <c r="HP99" s="83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210"/>
      <c r="ID99" s="83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124"/>
      <c r="IU99" s="83"/>
      <c r="IV99" s="82"/>
      <c r="IW99" s="82"/>
      <c r="IX99" s="82"/>
      <c r="IY99" s="82"/>
      <c r="IZ99" s="82"/>
      <c r="JA99" s="82"/>
      <c r="JB99" s="82"/>
      <c r="JC99" s="124"/>
      <c r="JD99" s="83"/>
      <c r="JE99" s="82"/>
      <c r="JF99" s="82"/>
      <c r="JG99" s="82"/>
      <c r="JH99" s="124"/>
      <c r="JI99" s="172"/>
      <c r="JJ99" s="172"/>
      <c r="JK99" s="172"/>
      <c r="JL99" s="172"/>
      <c r="JM99" s="172"/>
      <c r="JN99" s="172"/>
      <c r="JO99" s="172"/>
      <c r="JP99" s="172"/>
      <c r="JQ99" s="172"/>
      <c r="JR99" s="172"/>
      <c r="JS99" s="172"/>
      <c r="JT99" s="172"/>
      <c r="JU99" s="172"/>
      <c r="JV99" s="172"/>
      <c r="JW99" s="172"/>
      <c r="JX99" s="172"/>
      <c r="JY99" s="172"/>
      <c r="JZ99" s="172"/>
      <c r="KA99" s="172"/>
      <c r="KB99" s="172"/>
      <c r="KC99" s="172"/>
      <c r="KD99" s="172"/>
      <c r="KE99" s="172"/>
      <c r="KF99" s="172"/>
      <c r="KG99" s="172"/>
      <c r="KH99" s="172"/>
      <c r="KI99" s="172"/>
      <c r="KJ99" s="172"/>
      <c r="KK99" s="172"/>
      <c r="KL99" s="172"/>
      <c r="KM99" s="172"/>
      <c r="KN99" s="172"/>
      <c r="KO99" s="172"/>
      <c r="KP99" s="172"/>
      <c r="KQ99" s="172"/>
      <c r="KR99" s="172"/>
      <c r="KS99" s="172"/>
      <c r="KT99" s="172"/>
      <c r="KU99" s="172"/>
      <c r="KV99" s="172"/>
      <c r="KW99" s="172"/>
      <c r="KX99" s="172"/>
      <c r="KY99" s="172"/>
      <c r="KZ99" s="172"/>
      <c r="LA99" s="172"/>
      <c r="LB99" s="172"/>
      <c r="LC99" s="172"/>
      <c r="LD99" s="172"/>
      <c r="LE99" s="172"/>
      <c r="LF99" s="172"/>
      <c r="LG99" s="172"/>
      <c r="LH99" s="172"/>
      <c r="LI99" s="172"/>
      <c r="LJ99" s="172"/>
      <c r="LK99" s="172"/>
      <c r="LL99" s="172"/>
      <c r="LM99" s="172"/>
      <c r="LN99" s="172"/>
      <c r="LO99" s="172"/>
      <c r="LP99" s="172"/>
      <c r="LQ99" s="172"/>
      <c r="LR99" s="172"/>
      <c r="LS99" s="172"/>
      <c r="LT99" s="172"/>
      <c r="LU99" s="172"/>
      <c r="LV99" s="172"/>
      <c r="LW99" s="172"/>
      <c r="LX99" s="172"/>
      <c r="LY99" s="172"/>
      <c r="LZ99" s="172"/>
      <c r="MA99" s="172"/>
      <c r="MB99" s="172"/>
      <c r="MC99" s="172"/>
      <c r="MD99" s="172"/>
      <c r="ME99" s="172"/>
      <c r="MF99" s="172"/>
      <c r="MG99" s="172"/>
      <c r="MH99" s="172"/>
      <c r="MI99" s="172"/>
      <c r="MJ99" s="172"/>
      <c r="MK99" s="172"/>
      <c r="ML99" s="172"/>
      <c r="MM99" s="172"/>
      <c r="MN99" s="172"/>
      <c r="MO99" s="172"/>
      <c r="MP99" s="172"/>
      <c r="MQ99" s="172"/>
      <c r="MR99" s="172"/>
      <c r="MS99" s="172"/>
      <c r="MT99" s="172"/>
      <c r="MU99" s="172"/>
      <c r="MV99" s="172"/>
      <c r="MW99" s="172"/>
      <c r="MX99" s="172"/>
      <c r="MY99" s="172"/>
      <c r="MZ99" s="172"/>
      <c r="NA99" s="172"/>
      <c r="NB99" s="172"/>
      <c r="NC99" s="172"/>
      <c r="ND99" s="172"/>
      <c r="NE99" s="172"/>
      <c r="NF99" s="172"/>
      <c r="NG99" s="172"/>
      <c r="NH99" s="172"/>
      <c r="NI99" s="172"/>
      <c r="NJ99" s="172"/>
      <c r="NK99" s="172"/>
      <c r="NL99" s="172"/>
      <c r="NM99" s="172"/>
      <c r="NN99" s="172"/>
      <c r="NO99" s="172"/>
      <c r="NP99" s="172"/>
      <c r="NQ99" s="172"/>
      <c r="NR99" s="172"/>
      <c r="NS99" s="172"/>
      <c r="NT99" s="172"/>
      <c r="NU99" s="172"/>
      <c r="NV99" s="172"/>
      <c r="NW99" s="172"/>
      <c r="NX99" s="172"/>
      <c r="NY99" s="172"/>
      <c r="NZ99" s="172"/>
      <c r="OA99" s="172"/>
      <c r="OB99" s="172"/>
      <c r="OC99" s="172"/>
      <c r="OD99" s="172"/>
      <c r="OE99" s="172"/>
      <c r="OF99" s="172"/>
      <c r="OG99" s="172"/>
      <c r="OH99" s="172"/>
      <c r="OI99" s="172"/>
      <c r="OJ99" s="172"/>
      <c r="OK99" s="172"/>
      <c r="OL99" s="172"/>
      <c r="OM99" s="172"/>
      <c r="ON99" s="172"/>
      <c r="OO99" s="172"/>
      <c r="OP99" s="172"/>
      <c r="OQ99" s="172"/>
      <c r="OR99" s="172"/>
      <c r="OS99" s="172"/>
      <c r="OT99" s="172"/>
      <c r="OU99" s="172"/>
      <c r="OV99" s="172"/>
      <c r="OW99" s="172"/>
    </row>
    <row r="100" spans="1:413" x14ac:dyDescent="0.25">
      <c r="A100" s="270"/>
      <c r="B100" s="182"/>
      <c r="C100" s="167">
        <f t="shared" si="68"/>
        <v>0</v>
      </c>
      <c r="D100" s="197">
        <f t="shared" si="69"/>
        <v>0</v>
      </c>
      <c r="E100" s="81">
        <f t="shared" si="70"/>
        <v>0</v>
      </c>
      <c r="F100" s="197">
        <f t="shared" si="83"/>
        <v>0</v>
      </c>
      <c r="G100" s="197">
        <f t="shared" si="84"/>
        <v>0</v>
      </c>
      <c r="H100" s="81">
        <f t="shared" si="71"/>
        <v>0</v>
      </c>
      <c r="I100" s="198">
        <f t="shared" si="72"/>
        <v>0</v>
      </c>
      <c r="J100" s="179" t="e">
        <f>ABS(I100/C100)</f>
        <v>#DIV/0!</v>
      </c>
      <c r="K100" s="179">
        <f>ABS(I100*100/I1)</f>
        <v>0</v>
      </c>
      <c r="L100" s="178">
        <f>K1</f>
        <v>34</v>
      </c>
      <c r="M100" s="476">
        <f t="shared" si="85"/>
        <v>0</v>
      </c>
      <c r="N100" s="178">
        <f>SUM(O100:Q100)</f>
        <v>0</v>
      </c>
      <c r="O100" s="178">
        <f t="shared" si="87"/>
        <v>0</v>
      </c>
      <c r="P100" s="178">
        <f t="shared" si="88"/>
        <v>0</v>
      </c>
      <c r="Q100" s="178">
        <f t="shared" si="89"/>
        <v>0</v>
      </c>
      <c r="R100" s="180">
        <f t="shared" si="90"/>
        <v>0</v>
      </c>
      <c r="S100" s="181">
        <f t="shared" si="91"/>
        <v>0</v>
      </c>
      <c r="T100" s="107">
        <f t="shared" si="92"/>
        <v>0</v>
      </c>
      <c r="U100" s="107">
        <f t="shared" si="45"/>
        <v>0</v>
      </c>
      <c r="V100" s="124">
        <f t="shared" si="27"/>
        <v>0</v>
      </c>
      <c r="W100" s="201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203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203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204">
        <f t="shared" si="95"/>
        <v>0</v>
      </c>
      <c r="FN100" s="205">
        <f t="shared" si="96"/>
        <v>0</v>
      </c>
      <c r="FO100" s="66">
        <f t="shared" si="97"/>
        <v>0</v>
      </c>
      <c r="FP100" s="82"/>
      <c r="FQ100" s="82"/>
      <c r="FR100" s="82"/>
      <c r="FS100" s="82"/>
      <c r="FT100" s="82"/>
      <c r="FU100" s="82"/>
      <c r="FV100" s="82"/>
      <c r="FW100" s="82"/>
      <c r="FX100" s="82"/>
      <c r="FY100" s="82"/>
      <c r="FZ100" s="82"/>
      <c r="GA100" s="82"/>
      <c r="GB100" s="82"/>
      <c r="GC100" s="82"/>
      <c r="GD100" s="82"/>
      <c r="GE100" s="82"/>
      <c r="GF100" s="82"/>
      <c r="GG100" s="82"/>
      <c r="GH100" s="82"/>
      <c r="GI100" s="82"/>
      <c r="GJ100" s="82"/>
      <c r="GK100" s="82"/>
      <c r="GL100" s="82"/>
      <c r="GM100" s="82"/>
      <c r="GN100" s="82"/>
      <c r="GO100" s="82"/>
      <c r="GP100" s="82"/>
      <c r="GQ100" s="82"/>
      <c r="GR100" s="82"/>
      <c r="GS100" s="82"/>
      <c r="GT100" s="82"/>
      <c r="GU100" s="82"/>
      <c r="GV100" s="82"/>
      <c r="GW100" s="82"/>
      <c r="GX100" s="82"/>
      <c r="GY100" s="82"/>
      <c r="GZ100" s="82"/>
      <c r="HA100" s="82"/>
      <c r="HB100" s="82"/>
      <c r="HC100" s="82"/>
      <c r="HD100" s="82"/>
      <c r="HE100" s="82"/>
      <c r="HF100" s="82"/>
      <c r="HG100" s="82"/>
      <c r="HH100" s="82"/>
      <c r="HI100" s="82"/>
      <c r="HJ100" s="82"/>
      <c r="HK100" s="82"/>
      <c r="HL100" s="209">
        <f t="shared" si="79"/>
        <v>0</v>
      </c>
      <c r="HM100" s="82"/>
      <c r="HN100" s="82"/>
      <c r="HO100" s="82"/>
      <c r="HP100" s="83"/>
      <c r="HQ100" s="82"/>
      <c r="HR100" s="82"/>
      <c r="HS100" s="82"/>
      <c r="HT100" s="82"/>
      <c r="HU100" s="82"/>
      <c r="HV100" s="82"/>
      <c r="HW100" s="82"/>
      <c r="HX100" s="82"/>
      <c r="HY100" s="82"/>
      <c r="HZ100" s="82"/>
      <c r="IA100" s="82"/>
      <c r="IB100" s="82"/>
      <c r="IC100" s="210"/>
      <c r="ID100" s="83"/>
      <c r="IE100" s="82"/>
      <c r="IF100" s="82"/>
      <c r="IG100" s="82"/>
      <c r="IH100" s="82"/>
      <c r="II100" s="82"/>
      <c r="IJ100" s="82"/>
      <c r="IK100" s="82"/>
      <c r="IL100" s="82"/>
      <c r="IM100" s="82"/>
      <c r="IN100" s="82"/>
      <c r="IO100" s="82"/>
      <c r="IP100" s="82"/>
      <c r="IQ100" s="82"/>
      <c r="IR100" s="82"/>
      <c r="IS100" s="82"/>
      <c r="IT100" s="124"/>
      <c r="IU100" s="83"/>
      <c r="IV100" s="82"/>
      <c r="IW100" s="82"/>
      <c r="IX100" s="82"/>
      <c r="IY100" s="82"/>
      <c r="IZ100" s="82"/>
      <c r="JA100" s="82"/>
      <c r="JB100" s="82"/>
      <c r="JC100" s="124"/>
      <c r="JD100" s="83"/>
      <c r="JE100" s="82"/>
      <c r="JF100" s="82"/>
      <c r="JG100" s="82"/>
      <c r="JH100" s="124"/>
      <c r="JI100" s="172"/>
      <c r="JJ100" s="172"/>
      <c r="JK100" s="172"/>
      <c r="JL100" s="172"/>
      <c r="JM100" s="172"/>
      <c r="JN100" s="172"/>
      <c r="JO100" s="172"/>
      <c r="JP100" s="172"/>
      <c r="JQ100" s="172"/>
      <c r="JR100" s="172"/>
      <c r="JS100" s="172"/>
      <c r="JT100" s="172"/>
      <c r="JU100" s="172"/>
      <c r="JV100" s="172"/>
      <c r="JW100" s="172"/>
      <c r="JX100" s="172"/>
      <c r="JY100" s="172"/>
      <c r="JZ100" s="172"/>
      <c r="KA100" s="172"/>
      <c r="KB100" s="172"/>
      <c r="KC100" s="172"/>
      <c r="KD100" s="172"/>
      <c r="KE100" s="172"/>
      <c r="KF100" s="172"/>
      <c r="KG100" s="172"/>
      <c r="KH100" s="172"/>
      <c r="KI100" s="172"/>
      <c r="KJ100" s="172"/>
      <c r="KK100" s="172"/>
      <c r="KL100" s="172"/>
      <c r="KM100" s="172"/>
      <c r="KN100" s="172"/>
      <c r="KO100" s="172"/>
      <c r="KP100" s="172"/>
      <c r="KQ100" s="172"/>
      <c r="KR100" s="172"/>
      <c r="KS100" s="172"/>
      <c r="KT100" s="172"/>
      <c r="KU100" s="172"/>
      <c r="KV100" s="172"/>
      <c r="KW100" s="172"/>
      <c r="KX100" s="172"/>
      <c r="KY100" s="172"/>
      <c r="KZ100" s="172"/>
      <c r="LA100" s="172"/>
      <c r="LB100" s="172"/>
      <c r="LC100" s="172"/>
      <c r="LD100" s="172"/>
      <c r="LE100" s="172"/>
      <c r="LF100" s="172"/>
      <c r="LG100" s="172"/>
      <c r="LH100" s="172"/>
      <c r="LI100" s="172"/>
      <c r="LJ100" s="172"/>
      <c r="LK100" s="172"/>
      <c r="LL100" s="172"/>
      <c r="LM100" s="172"/>
      <c r="LN100" s="172"/>
      <c r="LO100" s="172"/>
      <c r="LP100" s="172"/>
      <c r="LQ100" s="172"/>
      <c r="LR100" s="172"/>
      <c r="LS100" s="172"/>
      <c r="LT100" s="172"/>
      <c r="LU100" s="172"/>
      <c r="LV100" s="172"/>
      <c r="LW100" s="172"/>
      <c r="LX100" s="172"/>
      <c r="LY100" s="172"/>
      <c r="LZ100" s="172"/>
      <c r="MA100" s="172"/>
      <c r="MB100" s="172"/>
      <c r="MC100" s="172"/>
      <c r="MD100" s="172"/>
      <c r="ME100" s="172"/>
      <c r="MF100" s="172"/>
      <c r="MG100" s="172"/>
      <c r="MH100" s="172"/>
      <c r="MI100" s="172"/>
      <c r="MJ100" s="172"/>
      <c r="MK100" s="172"/>
      <c r="ML100" s="172"/>
      <c r="MM100" s="172"/>
      <c r="MN100" s="172"/>
      <c r="MO100" s="172"/>
      <c r="MP100" s="172"/>
      <c r="MQ100" s="172"/>
      <c r="MR100" s="172"/>
      <c r="MS100" s="172"/>
      <c r="MT100" s="172"/>
      <c r="MU100" s="172"/>
      <c r="MV100" s="172"/>
      <c r="MW100" s="172"/>
      <c r="MX100" s="172"/>
      <c r="MY100" s="172"/>
      <c r="MZ100" s="172"/>
      <c r="NA100" s="172"/>
      <c r="NB100" s="172"/>
      <c r="NC100" s="172"/>
      <c r="ND100" s="172"/>
      <c r="NE100" s="172"/>
      <c r="NF100" s="172"/>
      <c r="NG100" s="172"/>
      <c r="NH100" s="172"/>
      <c r="NI100" s="172"/>
      <c r="NJ100" s="172"/>
      <c r="NK100" s="172"/>
      <c r="NL100" s="172"/>
      <c r="NM100" s="172"/>
      <c r="NN100" s="172"/>
      <c r="NO100" s="172"/>
      <c r="NP100" s="172"/>
      <c r="NQ100" s="172"/>
      <c r="NR100" s="172"/>
      <c r="NS100" s="172"/>
      <c r="NT100" s="172"/>
      <c r="NU100" s="172"/>
      <c r="NV100" s="172"/>
      <c r="NW100" s="172"/>
      <c r="NX100" s="172"/>
      <c r="NY100" s="172"/>
      <c r="NZ100" s="172"/>
      <c r="OA100" s="172"/>
      <c r="OB100" s="172"/>
      <c r="OC100" s="172"/>
      <c r="OD100" s="172"/>
      <c r="OE100" s="172"/>
      <c r="OF100" s="172"/>
      <c r="OG100" s="172"/>
      <c r="OH100" s="172"/>
      <c r="OI100" s="172"/>
      <c r="OJ100" s="172"/>
      <c r="OK100" s="172"/>
      <c r="OL100" s="172"/>
      <c r="OM100" s="172"/>
      <c r="ON100" s="172"/>
      <c r="OO100" s="172"/>
      <c r="OP100" s="172"/>
      <c r="OQ100" s="172"/>
      <c r="OR100" s="172"/>
      <c r="OS100" s="172"/>
      <c r="OT100" s="172"/>
      <c r="OU100" s="172"/>
      <c r="OV100" s="172"/>
      <c r="OW100" s="172"/>
    </row>
    <row r="101" spans="1:413" x14ac:dyDescent="0.25">
      <c r="A101" s="270"/>
      <c r="B101" s="72"/>
      <c r="C101" s="167">
        <f t="shared" si="68"/>
        <v>0</v>
      </c>
      <c r="D101" s="197">
        <f t="shared" si="69"/>
        <v>0</v>
      </c>
      <c r="E101" s="81">
        <f t="shared" si="70"/>
        <v>0</v>
      </c>
      <c r="F101" s="197">
        <f t="shared" si="83"/>
        <v>0</v>
      </c>
      <c r="G101" s="197">
        <f t="shared" si="84"/>
        <v>0</v>
      </c>
      <c r="H101" s="81">
        <f t="shared" si="71"/>
        <v>0</v>
      </c>
      <c r="I101" s="198">
        <v>3</v>
      </c>
      <c r="J101" s="179" t="e">
        <f>ABS(I101/C101)</f>
        <v>#DIV/0!</v>
      </c>
      <c r="K101" s="179">
        <f>ABS(I101*100/I1)</f>
        <v>9.8039215686274508E-2</v>
      </c>
      <c r="L101" s="178">
        <f>K1</f>
        <v>34</v>
      </c>
      <c r="M101" s="476">
        <f t="shared" si="85"/>
        <v>0</v>
      </c>
      <c r="N101" s="178"/>
      <c r="O101" s="178">
        <f t="shared" si="87"/>
        <v>0</v>
      </c>
      <c r="P101" s="178">
        <f t="shared" si="88"/>
        <v>0</v>
      </c>
      <c r="Q101" s="178">
        <f t="shared" si="89"/>
        <v>0</v>
      </c>
      <c r="R101" s="180">
        <f t="shared" si="90"/>
        <v>0</v>
      </c>
      <c r="S101" s="181">
        <f t="shared" si="91"/>
        <v>0</v>
      </c>
      <c r="T101" s="107">
        <f t="shared" si="92"/>
        <v>0</v>
      </c>
      <c r="U101" s="107">
        <f>S101+T101</f>
        <v>0</v>
      </c>
      <c r="V101" s="124">
        <f>HL101</f>
        <v>0</v>
      </c>
      <c r="W101" s="201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203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123"/>
      <c r="DP101" s="82"/>
      <c r="DQ101" s="203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204">
        <f t="shared" si="95"/>
        <v>0</v>
      </c>
      <c r="FN101" s="205">
        <f t="shared" si="96"/>
        <v>0</v>
      </c>
      <c r="FO101" s="66">
        <f t="shared" si="97"/>
        <v>0</v>
      </c>
      <c r="FP101" s="82"/>
      <c r="FQ101" s="82"/>
      <c r="FR101" s="82"/>
      <c r="FS101" s="82"/>
      <c r="FT101" s="82"/>
      <c r="FU101" s="82"/>
      <c r="FV101" s="82"/>
      <c r="FW101" s="82"/>
      <c r="FX101" s="82"/>
      <c r="FY101" s="82"/>
      <c r="FZ101" s="82"/>
      <c r="GA101" s="82"/>
      <c r="GB101" s="82"/>
      <c r="GC101" s="82"/>
      <c r="GD101" s="82"/>
      <c r="GE101" s="82"/>
      <c r="GF101" s="82"/>
      <c r="GG101" s="82"/>
      <c r="GH101" s="82"/>
      <c r="GI101" s="82"/>
      <c r="GJ101" s="82"/>
      <c r="GK101" s="82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209">
        <f>SUM(HP101:JH101)</f>
        <v>0</v>
      </c>
      <c r="HM101" s="82"/>
      <c r="HN101" s="82"/>
      <c r="HO101" s="82"/>
      <c r="HP101" s="83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210"/>
      <c r="ID101" s="83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124"/>
      <c r="IU101" s="83"/>
      <c r="IV101" s="82"/>
      <c r="IW101" s="82"/>
      <c r="IX101" s="82"/>
      <c r="IY101" s="82"/>
      <c r="IZ101" s="82"/>
      <c r="JA101" s="82"/>
      <c r="JB101" s="82"/>
      <c r="JC101" s="124"/>
      <c r="JD101" s="83"/>
      <c r="JE101" s="82"/>
      <c r="JF101" s="82"/>
      <c r="JG101" s="82"/>
      <c r="JH101" s="124"/>
      <c r="JI101" s="172"/>
      <c r="JJ101" s="172"/>
      <c r="JK101" s="172"/>
      <c r="JL101" s="172"/>
      <c r="JM101" s="172"/>
      <c r="JN101" s="172"/>
      <c r="JO101" s="172"/>
      <c r="JP101" s="172"/>
      <c r="JQ101" s="172"/>
      <c r="JR101" s="172"/>
      <c r="JS101" s="172"/>
      <c r="JT101" s="172"/>
      <c r="JU101" s="172"/>
      <c r="JV101" s="172"/>
      <c r="JW101" s="172"/>
      <c r="JX101" s="172"/>
      <c r="JY101" s="172"/>
      <c r="JZ101" s="172"/>
      <c r="KA101" s="172"/>
      <c r="KB101" s="172"/>
      <c r="KC101" s="172"/>
      <c r="KD101" s="172"/>
      <c r="KE101" s="172"/>
      <c r="KF101" s="172"/>
      <c r="KG101" s="172"/>
      <c r="KH101" s="172"/>
      <c r="KI101" s="172"/>
      <c r="KJ101" s="172"/>
      <c r="KK101" s="172"/>
      <c r="KL101" s="172"/>
      <c r="KM101" s="172"/>
      <c r="KN101" s="172"/>
      <c r="KO101" s="172"/>
      <c r="KP101" s="172"/>
      <c r="KQ101" s="172"/>
      <c r="KR101" s="172"/>
      <c r="KS101" s="172"/>
      <c r="KT101" s="172"/>
      <c r="KU101" s="172"/>
      <c r="KV101" s="172"/>
      <c r="KW101" s="172"/>
      <c r="KX101" s="172"/>
      <c r="KY101" s="172"/>
      <c r="KZ101" s="172"/>
      <c r="LA101" s="172"/>
      <c r="LB101" s="172"/>
      <c r="LC101" s="172"/>
      <c r="LD101" s="172"/>
      <c r="LE101" s="172"/>
      <c r="LF101" s="172"/>
      <c r="LG101" s="172"/>
      <c r="LH101" s="172"/>
      <c r="LI101" s="172"/>
      <c r="LJ101" s="172"/>
      <c r="LK101" s="172"/>
      <c r="LL101" s="172"/>
      <c r="LM101" s="172"/>
      <c r="LN101" s="172"/>
      <c r="LO101" s="172"/>
      <c r="LP101" s="172"/>
      <c r="LQ101" s="172"/>
      <c r="LR101" s="172"/>
      <c r="LS101" s="172"/>
      <c r="LT101" s="172"/>
      <c r="LU101" s="172"/>
      <c r="LV101" s="172"/>
      <c r="LW101" s="172"/>
      <c r="LX101" s="172"/>
      <c r="LY101" s="172"/>
      <c r="LZ101" s="172"/>
      <c r="MA101" s="172"/>
      <c r="MB101" s="172"/>
      <c r="MC101" s="172"/>
      <c r="MD101" s="172"/>
      <c r="ME101" s="172"/>
      <c r="MF101" s="172"/>
      <c r="MG101" s="172"/>
      <c r="MH101" s="172"/>
      <c r="MI101" s="172"/>
      <c r="MJ101" s="172"/>
      <c r="MK101" s="172"/>
      <c r="ML101" s="172"/>
      <c r="MM101" s="172"/>
      <c r="MN101" s="172"/>
      <c r="MO101" s="172"/>
      <c r="MP101" s="172"/>
      <c r="MQ101" s="172"/>
      <c r="MR101" s="172"/>
      <c r="MS101" s="172"/>
      <c r="MT101" s="172"/>
      <c r="MU101" s="172"/>
      <c r="MV101" s="172"/>
      <c r="MW101" s="172"/>
      <c r="MX101" s="172"/>
      <c r="MY101" s="172"/>
      <c r="MZ101" s="172"/>
      <c r="NA101" s="172"/>
      <c r="NB101" s="172"/>
      <c r="NC101" s="172"/>
      <c r="ND101" s="172"/>
      <c r="NE101" s="172"/>
      <c r="NF101" s="172"/>
      <c r="NG101" s="172"/>
      <c r="NH101" s="172"/>
      <c r="NI101" s="172"/>
      <c r="NJ101" s="172"/>
      <c r="NK101" s="172"/>
      <c r="NL101" s="172"/>
      <c r="NM101" s="172"/>
      <c r="NN101" s="172"/>
      <c r="NO101" s="172"/>
      <c r="NP101" s="172"/>
      <c r="NQ101" s="172"/>
      <c r="NR101" s="172"/>
      <c r="NS101" s="172"/>
      <c r="NT101" s="172"/>
      <c r="NU101" s="172"/>
      <c r="NV101" s="172"/>
      <c r="NW101" s="172"/>
      <c r="NX101" s="172"/>
      <c r="NY101" s="172"/>
      <c r="NZ101" s="172"/>
      <c r="OA101" s="172"/>
      <c r="OB101" s="172"/>
      <c r="OC101" s="172"/>
      <c r="OD101" s="172"/>
      <c r="OE101" s="172"/>
      <c r="OF101" s="172"/>
      <c r="OG101" s="172"/>
      <c r="OH101" s="172"/>
      <c r="OI101" s="172"/>
      <c r="OJ101" s="172"/>
      <c r="OK101" s="172"/>
      <c r="OL101" s="172"/>
      <c r="OM101" s="172"/>
      <c r="ON101" s="172"/>
      <c r="OO101" s="172"/>
      <c r="OP101" s="172"/>
      <c r="OQ101" s="172"/>
      <c r="OR101" s="172"/>
      <c r="OS101" s="172"/>
      <c r="OT101" s="172"/>
      <c r="OU101" s="172"/>
      <c r="OV101" s="172"/>
      <c r="OW101" s="172"/>
    </row>
    <row r="102" spans="1:413" s="291" customFormat="1" x14ac:dyDescent="0.25">
      <c r="A102" s="377" t="s">
        <v>163</v>
      </c>
      <c r="B102" s="281" t="s">
        <v>28</v>
      </c>
      <c r="C102" s="282"/>
      <c r="D102" s="283"/>
      <c r="E102" s="284"/>
      <c r="F102" s="283"/>
      <c r="G102" s="283"/>
      <c r="H102" s="284">
        <f t="shared" ref="H102:H107" si="98">COUNTIF(BX102:DP102,"S")</f>
        <v>0</v>
      </c>
      <c r="I102" s="285"/>
      <c r="J102" s="286"/>
      <c r="K102" s="286"/>
      <c r="L102" s="285"/>
      <c r="M102" s="285"/>
      <c r="N102" s="285"/>
      <c r="O102" s="285"/>
      <c r="P102" s="285"/>
      <c r="Q102" s="285"/>
      <c r="R102" s="180">
        <f t="shared" si="90"/>
        <v>2</v>
      </c>
      <c r="S102" s="181">
        <f t="shared" si="91"/>
        <v>0</v>
      </c>
      <c r="T102" s="107">
        <f t="shared" si="92"/>
        <v>0</v>
      </c>
      <c r="U102" s="107">
        <f t="shared" si="45"/>
        <v>0</v>
      </c>
      <c r="V102" s="124"/>
      <c r="W102" s="295"/>
      <c r="X102" s="284"/>
      <c r="Y102" s="284"/>
      <c r="Z102" s="284"/>
      <c r="AA102" s="288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8"/>
      <c r="AQ102" s="284"/>
      <c r="AR102" s="284"/>
      <c r="AS102" s="284"/>
      <c r="AT102" s="284"/>
      <c r="AU102" s="284"/>
      <c r="AV102" s="284"/>
      <c r="AW102" s="284"/>
      <c r="AX102" s="284"/>
      <c r="AY102" s="284"/>
      <c r="AZ102" s="284"/>
      <c r="BA102" s="284"/>
      <c r="BB102" s="284"/>
      <c r="BC102" s="284"/>
      <c r="BD102" s="284"/>
      <c r="BE102" s="284"/>
      <c r="BF102" s="284"/>
      <c r="BG102" s="284"/>
      <c r="BH102" s="284"/>
      <c r="BI102" s="284"/>
      <c r="BJ102" s="284"/>
      <c r="BK102" s="284"/>
      <c r="BL102" s="284"/>
      <c r="BM102" s="284"/>
      <c r="BN102" s="284"/>
      <c r="BO102" s="284"/>
      <c r="BP102" s="284"/>
      <c r="BQ102" s="284"/>
      <c r="BR102" s="284"/>
      <c r="BS102" s="284"/>
      <c r="BT102" s="203"/>
      <c r="BU102" s="284"/>
      <c r="BV102" s="284"/>
      <c r="BW102" s="284"/>
      <c r="BX102" s="284"/>
      <c r="BY102" s="284"/>
      <c r="BZ102" s="284"/>
      <c r="CA102" s="284"/>
      <c r="CB102" s="284"/>
      <c r="CC102" s="284"/>
      <c r="CD102" s="284"/>
      <c r="CE102" s="284"/>
      <c r="CF102" s="284"/>
      <c r="CG102" s="284"/>
      <c r="CH102" s="284"/>
      <c r="CI102" s="284"/>
      <c r="CJ102" s="284"/>
      <c r="CK102" s="284"/>
      <c r="CL102" s="284"/>
      <c r="CM102" s="284"/>
      <c r="CN102" s="284"/>
      <c r="CO102" s="284"/>
      <c r="CP102" s="284"/>
      <c r="CQ102" s="284"/>
      <c r="CR102" s="284"/>
      <c r="CS102" s="284"/>
      <c r="CT102" s="284"/>
      <c r="CU102" s="284"/>
      <c r="CV102" s="284"/>
      <c r="CW102" s="284"/>
      <c r="CX102" s="284"/>
      <c r="CY102" s="284"/>
      <c r="CZ102" s="284"/>
      <c r="DA102" s="284"/>
      <c r="DB102" s="284"/>
      <c r="DC102" s="284"/>
      <c r="DD102" s="284"/>
      <c r="DE102" s="284"/>
      <c r="DF102" s="284"/>
      <c r="DG102" s="284"/>
      <c r="DH102" s="284"/>
      <c r="DI102" s="284"/>
      <c r="DJ102" s="284"/>
      <c r="DK102" s="284"/>
      <c r="DL102" s="284"/>
      <c r="DM102" s="284"/>
      <c r="DN102" s="289"/>
      <c r="DO102" s="289"/>
      <c r="DP102" s="284"/>
      <c r="DQ102" s="203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04">
        <f t="shared" si="95"/>
        <v>2</v>
      </c>
      <c r="FN102" s="205">
        <f t="shared" si="96"/>
        <v>0</v>
      </c>
      <c r="FO102" s="66">
        <f t="shared" si="97"/>
        <v>0</v>
      </c>
      <c r="FP102" s="284"/>
      <c r="FQ102" s="284"/>
      <c r="FR102" s="284"/>
      <c r="FS102" s="284"/>
      <c r="FT102" s="284"/>
      <c r="FU102" s="284"/>
      <c r="FV102" s="284"/>
      <c r="FW102" s="284"/>
      <c r="FX102" s="284"/>
      <c r="FY102" s="284"/>
      <c r="FZ102" s="284"/>
      <c r="GA102" s="284"/>
      <c r="GB102" s="284"/>
      <c r="GC102" s="284"/>
      <c r="GD102" s="284"/>
      <c r="GE102" s="284"/>
      <c r="GF102" s="284"/>
      <c r="GG102" s="342">
        <v>1</v>
      </c>
      <c r="GH102" s="284"/>
      <c r="GI102" s="284"/>
      <c r="GJ102" s="342">
        <v>1</v>
      </c>
      <c r="GK102" s="284"/>
      <c r="GL102" s="284"/>
      <c r="GM102" s="284"/>
      <c r="GN102" s="284"/>
      <c r="GO102" s="284"/>
      <c r="GP102" s="284"/>
      <c r="GQ102" s="284"/>
      <c r="GR102" s="284"/>
      <c r="GS102" s="284"/>
      <c r="GT102" s="284"/>
      <c r="GU102" s="284"/>
      <c r="GV102" s="284"/>
      <c r="GW102" s="284"/>
      <c r="GX102" s="284"/>
      <c r="GY102" s="284"/>
      <c r="GZ102" s="284"/>
      <c r="HA102" s="284"/>
      <c r="HB102" s="284"/>
      <c r="HC102" s="284"/>
      <c r="HD102" s="284"/>
      <c r="HE102" s="284"/>
      <c r="HF102" s="284"/>
      <c r="HG102" s="284"/>
      <c r="HH102" s="284"/>
      <c r="HI102" s="284"/>
      <c r="HJ102" s="284"/>
      <c r="HK102" s="284"/>
      <c r="HL102" s="403"/>
      <c r="HM102" s="284"/>
      <c r="HN102" s="284"/>
      <c r="HO102" s="284"/>
      <c r="HP102" s="288"/>
      <c r="HQ102" s="284"/>
      <c r="HR102" s="284"/>
      <c r="HS102" s="284"/>
      <c r="HT102" s="284"/>
      <c r="HU102" s="284"/>
      <c r="HV102" s="284"/>
      <c r="HW102" s="284"/>
      <c r="HX102" s="284"/>
      <c r="HY102" s="284"/>
      <c r="HZ102" s="290"/>
      <c r="IA102" s="284"/>
      <c r="IB102" s="284"/>
      <c r="IC102" s="290"/>
      <c r="ID102" s="288"/>
      <c r="IE102" s="284"/>
      <c r="IF102" s="284"/>
      <c r="IG102" s="284"/>
      <c r="IH102" s="284"/>
      <c r="II102" s="284"/>
      <c r="IJ102" s="284"/>
      <c r="IK102" s="284"/>
      <c r="IL102" s="284"/>
      <c r="IM102" s="284"/>
      <c r="IN102" s="284"/>
      <c r="IO102" s="284"/>
      <c r="IP102" s="284"/>
      <c r="IQ102" s="284"/>
      <c r="IR102" s="284"/>
      <c r="IS102" s="284"/>
      <c r="IT102" s="287"/>
      <c r="IU102" s="288"/>
      <c r="IV102" s="284"/>
      <c r="IW102" s="284"/>
      <c r="IX102" s="284"/>
      <c r="IY102" s="284"/>
      <c r="IZ102" s="284"/>
      <c r="JA102" s="284"/>
      <c r="JB102" s="284"/>
      <c r="JC102" s="287"/>
      <c r="JD102" s="288"/>
      <c r="JE102" s="284"/>
      <c r="JF102" s="284"/>
      <c r="JG102" s="284"/>
      <c r="JH102" s="287"/>
      <c r="JI102" s="172"/>
      <c r="JJ102" s="172"/>
      <c r="JK102" s="172"/>
      <c r="JL102" s="172"/>
      <c r="JM102" s="172"/>
      <c r="JN102" s="172"/>
      <c r="JO102" s="172"/>
      <c r="JP102" s="172"/>
      <c r="JQ102" s="172"/>
      <c r="JR102" s="172"/>
      <c r="JS102" s="172"/>
      <c r="JT102" s="172"/>
      <c r="JU102" s="172"/>
      <c r="JV102" s="172"/>
      <c r="JW102" s="172"/>
      <c r="JX102" s="172"/>
      <c r="JY102" s="172"/>
      <c r="JZ102" s="172"/>
      <c r="KA102" s="172"/>
      <c r="KB102" s="172"/>
      <c r="KC102" s="172"/>
      <c r="KD102" s="172"/>
      <c r="KE102" s="172"/>
      <c r="KF102" s="172"/>
      <c r="KG102" s="172"/>
      <c r="KH102" s="172"/>
      <c r="KI102" s="172"/>
      <c r="KJ102" s="172"/>
      <c r="KK102" s="172"/>
      <c r="KL102" s="172"/>
      <c r="KM102" s="172"/>
      <c r="KN102" s="172"/>
      <c r="KO102" s="172"/>
      <c r="KP102" s="172"/>
      <c r="KQ102" s="172"/>
      <c r="KR102" s="172"/>
      <c r="KS102" s="172"/>
      <c r="KT102" s="172"/>
      <c r="KU102" s="172"/>
      <c r="KV102" s="172"/>
      <c r="KW102" s="172"/>
      <c r="KX102" s="172"/>
      <c r="KY102" s="172"/>
      <c r="KZ102" s="172"/>
      <c r="LA102" s="172"/>
      <c r="LB102" s="172"/>
      <c r="LC102" s="172"/>
      <c r="LD102" s="172"/>
      <c r="LE102" s="172"/>
      <c r="LF102" s="172"/>
      <c r="LG102" s="172"/>
      <c r="LH102" s="172"/>
      <c r="LI102" s="172"/>
      <c r="LJ102" s="172"/>
      <c r="LK102" s="172"/>
      <c r="LL102" s="172"/>
      <c r="LM102" s="172"/>
      <c r="LN102" s="172"/>
      <c r="LO102" s="172"/>
      <c r="LP102" s="172"/>
      <c r="LQ102" s="172"/>
      <c r="LR102" s="172"/>
      <c r="LS102" s="172"/>
      <c r="LT102" s="172"/>
      <c r="LU102" s="172"/>
      <c r="LV102" s="172"/>
      <c r="LW102" s="172"/>
      <c r="LX102" s="172"/>
      <c r="LY102" s="172"/>
      <c r="LZ102" s="172"/>
      <c r="MA102" s="172"/>
      <c r="MB102" s="172"/>
      <c r="MC102" s="172"/>
      <c r="MD102" s="172"/>
      <c r="ME102" s="172"/>
      <c r="MF102" s="172"/>
      <c r="MG102" s="172"/>
      <c r="MH102" s="172"/>
      <c r="MI102" s="172"/>
      <c r="MJ102" s="172"/>
      <c r="MK102" s="172"/>
      <c r="ML102" s="172"/>
      <c r="MM102" s="172"/>
      <c r="MN102" s="172"/>
      <c r="MO102" s="172"/>
      <c r="MP102" s="172"/>
      <c r="MQ102" s="172"/>
      <c r="MR102" s="172"/>
      <c r="MS102" s="172"/>
      <c r="MT102" s="172"/>
      <c r="MU102" s="172"/>
      <c r="MV102" s="172"/>
      <c r="MW102" s="172"/>
      <c r="MX102" s="172"/>
      <c r="MY102" s="172"/>
      <c r="MZ102" s="172"/>
      <c r="NA102" s="172"/>
      <c r="NB102" s="172"/>
      <c r="NC102" s="172"/>
      <c r="ND102" s="172"/>
      <c r="NE102" s="172"/>
      <c r="NF102" s="172"/>
      <c r="NG102" s="172"/>
      <c r="NH102" s="172"/>
      <c r="NI102" s="172"/>
      <c r="NJ102" s="172"/>
      <c r="NK102" s="172"/>
      <c r="NL102" s="172"/>
      <c r="NM102" s="172"/>
      <c r="NN102" s="172"/>
      <c r="NO102" s="172"/>
      <c r="NP102" s="172"/>
      <c r="NQ102" s="172"/>
      <c r="NR102" s="172"/>
      <c r="NS102" s="172"/>
      <c r="NT102" s="172"/>
      <c r="NU102" s="172"/>
      <c r="NV102" s="172"/>
      <c r="NW102" s="172"/>
      <c r="NX102" s="172"/>
      <c r="NY102" s="172"/>
      <c r="NZ102" s="172"/>
      <c r="OA102" s="172"/>
      <c r="OB102" s="172"/>
      <c r="OC102" s="172"/>
      <c r="OD102" s="172"/>
      <c r="OE102" s="172"/>
      <c r="OF102" s="172"/>
      <c r="OG102" s="172"/>
      <c r="OH102" s="172"/>
      <c r="OI102" s="172"/>
      <c r="OJ102" s="172"/>
      <c r="OK102" s="172"/>
      <c r="OL102" s="172"/>
      <c r="OM102" s="172"/>
      <c r="ON102" s="172"/>
      <c r="OO102" s="172"/>
      <c r="OP102" s="172"/>
      <c r="OQ102" s="172"/>
      <c r="OR102" s="172"/>
      <c r="OS102" s="172"/>
      <c r="OT102" s="172"/>
      <c r="OU102" s="172"/>
      <c r="OV102" s="172"/>
      <c r="OW102" s="172"/>
    </row>
    <row r="103" spans="1:413" x14ac:dyDescent="0.25">
      <c r="A103" s="377" t="s">
        <v>198</v>
      </c>
      <c r="B103" s="281" t="s">
        <v>184</v>
      </c>
      <c r="C103" s="282"/>
      <c r="D103" s="283"/>
      <c r="E103" s="284"/>
      <c r="F103" s="283"/>
      <c r="G103" s="283"/>
      <c r="H103" s="284">
        <f t="shared" si="98"/>
        <v>0</v>
      </c>
      <c r="I103" s="285"/>
      <c r="J103" s="286"/>
      <c r="K103" s="286"/>
      <c r="L103" s="285"/>
      <c r="M103" s="285"/>
      <c r="N103" s="285"/>
      <c r="O103" s="285"/>
      <c r="P103" s="285"/>
      <c r="Q103" s="285"/>
      <c r="R103" s="180">
        <f t="shared" si="90"/>
        <v>0</v>
      </c>
      <c r="S103" s="181">
        <f t="shared" si="91"/>
        <v>0</v>
      </c>
      <c r="T103" s="107">
        <f t="shared" si="92"/>
        <v>0</v>
      </c>
      <c r="U103" s="107">
        <f t="shared" si="45"/>
        <v>0</v>
      </c>
      <c r="V103" s="124"/>
      <c r="W103" s="201"/>
      <c r="X103" s="284"/>
      <c r="Y103" s="284"/>
      <c r="Z103" s="284"/>
      <c r="AA103" s="288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8"/>
      <c r="AQ103" s="284"/>
      <c r="AR103" s="284"/>
      <c r="AS103" s="284"/>
      <c r="AT103" s="284"/>
      <c r="AU103" s="284"/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4"/>
      <c r="BI103" s="284"/>
      <c r="BJ103" s="284"/>
      <c r="BK103" s="284"/>
      <c r="BL103" s="284"/>
      <c r="BM103" s="284"/>
      <c r="BN103" s="284"/>
      <c r="BO103" s="284"/>
      <c r="BP103" s="284"/>
      <c r="BQ103" s="284"/>
      <c r="BR103" s="284"/>
      <c r="BS103" s="284"/>
      <c r="BT103" s="203"/>
      <c r="BU103" s="284"/>
      <c r="BV103" s="284"/>
      <c r="BW103" s="289"/>
      <c r="BX103" s="284"/>
      <c r="BY103" s="284"/>
      <c r="BZ103" s="284"/>
      <c r="CA103" s="284"/>
      <c r="CB103" s="284"/>
      <c r="CC103" s="284"/>
      <c r="CD103" s="284"/>
      <c r="CE103" s="284"/>
      <c r="CF103" s="284"/>
      <c r="CG103" s="284"/>
      <c r="CH103" s="284"/>
      <c r="CI103" s="284"/>
      <c r="CJ103" s="284"/>
      <c r="CK103" s="284"/>
      <c r="CL103" s="284"/>
      <c r="CM103" s="284"/>
      <c r="CN103" s="284"/>
      <c r="CO103" s="284"/>
      <c r="CP103" s="284"/>
      <c r="CQ103" s="284"/>
      <c r="CR103" s="284"/>
      <c r="CS103" s="284"/>
      <c r="CT103" s="284"/>
      <c r="CU103" s="284"/>
      <c r="CV103" s="284"/>
      <c r="CW103" s="284"/>
      <c r="CX103" s="284"/>
      <c r="CY103" s="284"/>
      <c r="CZ103" s="284"/>
      <c r="DA103" s="284"/>
      <c r="DB103" s="284"/>
      <c r="DC103" s="284"/>
      <c r="DD103" s="284"/>
      <c r="DE103" s="284"/>
      <c r="DF103" s="284"/>
      <c r="DG103" s="284"/>
      <c r="DH103" s="284"/>
      <c r="DI103" s="284"/>
      <c r="DJ103" s="284"/>
      <c r="DK103" s="284"/>
      <c r="DL103" s="284"/>
      <c r="DM103" s="284"/>
      <c r="DN103" s="284"/>
      <c r="DO103" s="284"/>
      <c r="DP103" s="284"/>
      <c r="DQ103" s="203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04">
        <f t="shared" si="95"/>
        <v>0</v>
      </c>
      <c r="FN103" s="205">
        <f t="shared" si="96"/>
        <v>0</v>
      </c>
      <c r="FO103" s="66">
        <f t="shared" si="97"/>
        <v>0</v>
      </c>
      <c r="FP103" s="284"/>
      <c r="FQ103" s="284"/>
      <c r="FR103" s="284"/>
      <c r="FS103" s="284"/>
      <c r="FT103" s="284"/>
      <c r="FU103" s="284"/>
      <c r="FV103" s="284"/>
      <c r="FW103" s="284"/>
      <c r="FX103" s="284"/>
      <c r="FY103" s="284"/>
      <c r="FZ103" s="284"/>
      <c r="GA103" s="284"/>
      <c r="GB103" s="284"/>
      <c r="GC103" s="284"/>
      <c r="GD103" s="284"/>
      <c r="GE103" s="284"/>
      <c r="GF103" s="284"/>
      <c r="GG103" s="284"/>
      <c r="GH103" s="284"/>
      <c r="GI103" s="284"/>
      <c r="GJ103" s="284"/>
      <c r="GK103" s="284"/>
      <c r="GL103" s="284"/>
      <c r="GM103" s="284"/>
      <c r="GN103" s="284"/>
      <c r="GO103" s="284"/>
      <c r="GP103" s="284"/>
      <c r="GQ103" s="284"/>
      <c r="GR103" s="284"/>
      <c r="GS103" s="284"/>
      <c r="GT103" s="284"/>
      <c r="GU103" s="284"/>
      <c r="GV103" s="284"/>
      <c r="GW103" s="284"/>
      <c r="GX103" s="284"/>
      <c r="GY103" s="284"/>
      <c r="GZ103" s="284"/>
      <c r="HA103" s="284"/>
      <c r="HB103" s="284"/>
      <c r="HC103" s="284"/>
      <c r="HD103" s="284"/>
      <c r="HE103" s="284"/>
      <c r="HF103" s="284"/>
      <c r="HG103" s="284"/>
      <c r="HH103" s="284"/>
      <c r="HI103" s="284"/>
      <c r="HJ103" s="284"/>
      <c r="HK103" s="284"/>
      <c r="HL103" s="403"/>
      <c r="HM103" s="284"/>
      <c r="HN103" s="284"/>
      <c r="HO103" s="284"/>
      <c r="HP103" s="288"/>
      <c r="HQ103" s="284"/>
      <c r="HR103" s="284"/>
      <c r="HS103" s="284"/>
      <c r="HT103" s="284"/>
      <c r="HU103" s="284"/>
      <c r="HV103" s="284"/>
      <c r="HW103" s="284"/>
      <c r="HX103" s="284"/>
      <c r="HY103" s="284"/>
      <c r="HZ103" s="290"/>
      <c r="IA103" s="284"/>
      <c r="IB103" s="284"/>
      <c r="IC103" s="290"/>
      <c r="ID103" s="288"/>
      <c r="IE103" s="284"/>
      <c r="IF103" s="284"/>
      <c r="IG103" s="284"/>
      <c r="IH103" s="284"/>
      <c r="II103" s="284"/>
      <c r="IJ103" s="284"/>
      <c r="IK103" s="284"/>
      <c r="IL103" s="284"/>
      <c r="IM103" s="284"/>
      <c r="IN103" s="284"/>
      <c r="IO103" s="284"/>
      <c r="IP103" s="284"/>
      <c r="IQ103" s="284"/>
      <c r="IR103" s="284"/>
      <c r="IS103" s="284"/>
      <c r="IT103" s="287"/>
      <c r="IU103" s="288"/>
      <c r="IV103" s="284"/>
      <c r="IW103" s="284"/>
      <c r="IX103" s="284"/>
      <c r="IY103" s="284"/>
      <c r="IZ103" s="284"/>
      <c r="JA103" s="284"/>
      <c r="JB103" s="284"/>
      <c r="JC103" s="287"/>
      <c r="JD103" s="288"/>
      <c r="JE103" s="284"/>
      <c r="JF103" s="284"/>
      <c r="JG103" s="284"/>
      <c r="JH103" s="287"/>
      <c r="JI103" s="172"/>
      <c r="JJ103" s="172"/>
      <c r="JK103" s="172"/>
      <c r="JL103" s="172"/>
      <c r="JM103" s="172"/>
      <c r="JN103" s="172"/>
      <c r="JO103" s="172"/>
      <c r="JP103" s="172"/>
      <c r="JQ103" s="172"/>
      <c r="JR103" s="172"/>
      <c r="JS103" s="172"/>
      <c r="JT103" s="172"/>
      <c r="JU103" s="172"/>
      <c r="JV103" s="172"/>
      <c r="JW103" s="172"/>
      <c r="JX103" s="172"/>
      <c r="JY103" s="172"/>
      <c r="JZ103" s="172"/>
      <c r="KA103" s="172"/>
      <c r="KB103" s="172"/>
      <c r="KC103" s="172"/>
      <c r="KD103" s="172"/>
      <c r="KE103" s="172"/>
      <c r="KF103" s="172"/>
      <c r="KG103" s="172"/>
      <c r="KH103" s="172"/>
      <c r="KI103" s="172"/>
      <c r="KJ103" s="172"/>
      <c r="KK103" s="172"/>
      <c r="KL103" s="172"/>
      <c r="KM103" s="172"/>
      <c r="KN103" s="172"/>
      <c r="KO103" s="172"/>
      <c r="KP103" s="172"/>
      <c r="KQ103" s="172"/>
      <c r="KR103" s="172"/>
      <c r="KS103" s="172"/>
      <c r="KT103" s="172"/>
      <c r="KU103" s="172"/>
      <c r="KV103" s="172"/>
      <c r="KW103" s="172"/>
      <c r="KX103" s="172"/>
      <c r="KY103" s="172"/>
      <c r="KZ103" s="172"/>
      <c r="LA103" s="172"/>
      <c r="LB103" s="172"/>
      <c r="LC103" s="172"/>
      <c r="LD103" s="172"/>
      <c r="LE103" s="172"/>
      <c r="LF103" s="172"/>
      <c r="LG103" s="172"/>
      <c r="LH103" s="172"/>
      <c r="LI103" s="172"/>
      <c r="LJ103" s="172"/>
      <c r="LK103" s="172"/>
      <c r="LL103" s="172"/>
      <c r="LM103" s="172"/>
      <c r="LN103" s="172"/>
      <c r="LO103" s="172"/>
      <c r="LP103" s="172"/>
      <c r="LQ103" s="172"/>
      <c r="LR103" s="172"/>
      <c r="LS103" s="172"/>
      <c r="LT103" s="172"/>
      <c r="LU103" s="172"/>
      <c r="LV103" s="172"/>
      <c r="LW103" s="172"/>
      <c r="LX103" s="172"/>
      <c r="LY103" s="172"/>
      <c r="LZ103" s="172"/>
      <c r="MA103" s="172"/>
      <c r="MB103" s="172"/>
      <c r="MC103" s="172"/>
      <c r="MD103" s="172"/>
      <c r="ME103" s="172"/>
      <c r="MF103" s="172"/>
      <c r="MG103" s="172"/>
      <c r="MH103" s="172"/>
      <c r="MI103" s="172"/>
      <c r="MJ103" s="172"/>
      <c r="MK103" s="172"/>
      <c r="ML103" s="172"/>
      <c r="MM103" s="172"/>
      <c r="MN103" s="172"/>
      <c r="MO103" s="172"/>
      <c r="MP103" s="172"/>
      <c r="MQ103" s="172"/>
      <c r="MR103" s="172"/>
      <c r="MS103" s="172"/>
      <c r="MT103" s="172"/>
      <c r="MU103" s="172"/>
      <c r="MV103" s="172"/>
      <c r="MW103" s="172"/>
      <c r="MX103" s="172"/>
      <c r="MY103" s="172"/>
      <c r="MZ103" s="172"/>
      <c r="NA103" s="172"/>
      <c r="NB103" s="172"/>
      <c r="NC103" s="172"/>
      <c r="ND103" s="172"/>
      <c r="NE103" s="172"/>
      <c r="NF103" s="172"/>
      <c r="NG103" s="172"/>
      <c r="NH103" s="172"/>
      <c r="NI103" s="172"/>
      <c r="NJ103" s="172"/>
      <c r="NK103" s="172"/>
      <c r="NL103" s="172"/>
      <c r="NM103" s="172"/>
      <c r="NN103" s="172"/>
      <c r="NO103" s="172"/>
      <c r="NP103" s="172"/>
      <c r="NQ103" s="172"/>
      <c r="NR103" s="172"/>
      <c r="NS103" s="172"/>
      <c r="NT103" s="172"/>
      <c r="NU103" s="172"/>
      <c r="NV103" s="172"/>
      <c r="NW103" s="172"/>
      <c r="NX103" s="172"/>
      <c r="NY103" s="172"/>
      <c r="NZ103" s="172"/>
      <c r="OA103" s="172"/>
      <c r="OB103" s="172"/>
      <c r="OC103" s="172"/>
      <c r="OD103" s="172"/>
      <c r="OE103" s="172"/>
      <c r="OF103" s="172"/>
      <c r="OG103" s="172"/>
      <c r="OH103" s="172"/>
      <c r="OI103" s="172"/>
      <c r="OJ103" s="172"/>
      <c r="OK103" s="172"/>
      <c r="OL103" s="172"/>
      <c r="OM103" s="172"/>
      <c r="ON103" s="172"/>
      <c r="OO103" s="172"/>
      <c r="OP103" s="172"/>
      <c r="OQ103" s="172"/>
      <c r="OR103" s="172"/>
      <c r="OS103" s="172"/>
      <c r="OT103" s="172"/>
      <c r="OU103" s="172"/>
      <c r="OV103" s="172"/>
      <c r="OW103" s="172"/>
    </row>
    <row r="104" spans="1:413" x14ac:dyDescent="0.25">
      <c r="A104" s="377" t="s">
        <v>92</v>
      </c>
      <c r="B104" s="281" t="s">
        <v>29</v>
      </c>
      <c r="C104" s="282"/>
      <c r="D104" s="283"/>
      <c r="E104" s="284"/>
      <c r="F104" s="283"/>
      <c r="G104" s="283"/>
      <c r="H104" s="284">
        <f t="shared" si="98"/>
        <v>0</v>
      </c>
      <c r="I104" s="285"/>
      <c r="J104" s="286"/>
      <c r="K104" s="286"/>
      <c r="L104" s="285"/>
      <c r="M104" s="285"/>
      <c r="N104" s="285"/>
      <c r="O104" s="285"/>
      <c r="P104" s="285"/>
      <c r="Q104" s="285"/>
      <c r="R104" s="180">
        <f t="shared" si="90"/>
        <v>0</v>
      </c>
      <c r="S104" s="181">
        <f t="shared" si="91"/>
        <v>0</v>
      </c>
      <c r="T104" s="107">
        <f t="shared" si="92"/>
        <v>0</v>
      </c>
      <c r="U104" s="107">
        <f t="shared" si="45"/>
        <v>0</v>
      </c>
      <c r="V104" s="124"/>
      <c r="W104" s="201"/>
      <c r="X104" s="284"/>
      <c r="Y104" s="284"/>
      <c r="Z104" s="284"/>
      <c r="AA104" s="288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8"/>
      <c r="AQ104" s="284"/>
      <c r="AR104" s="284"/>
      <c r="AS104" s="284"/>
      <c r="AT104" s="284"/>
      <c r="AU104" s="284"/>
      <c r="AV104" s="284"/>
      <c r="AW104" s="284"/>
      <c r="AX104" s="284"/>
      <c r="AY104" s="284"/>
      <c r="AZ104" s="284"/>
      <c r="BA104" s="284"/>
      <c r="BB104" s="284"/>
      <c r="BC104" s="284"/>
      <c r="BD104" s="284"/>
      <c r="BE104" s="284"/>
      <c r="BF104" s="284"/>
      <c r="BG104" s="284"/>
      <c r="BH104" s="284"/>
      <c r="BI104" s="284"/>
      <c r="BJ104" s="284"/>
      <c r="BK104" s="284"/>
      <c r="BL104" s="284"/>
      <c r="BM104" s="284"/>
      <c r="BN104" s="284"/>
      <c r="BO104" s="284"/>
      <c r="BP104" s="284"/>
      <c r="BQ104" s="284"/>
      <c r="BR104" s="284"/>
      <c r="BS104" s="284"/>
      <c r="BT104" s="203"/>
      <c r="BU104" s="284"/>
      <c r="BV104" s="284"/>
      <c r="BW104" s="289"/>
      <c r="BX104" s="284"/>
      <c r="BY104" s="284"/>
      <c r="BZ104" s="284"/>
      <c r="CA104" s="284"/>
      <c r="CB104" s="284"/>
      <c r="CC104" s="284"/>
      <c r="CD104" s="284"/>
      <c r="CE104" s="284"/>
      <c r="CF104" s="284"/>
      <c r="CG104" s="284"/>
      <c r="CH104" s="284"/>
      <c r="CI104" s="284"/>
      <c r="CJ104" s="284"/>
      <c r="CK104" s="284"/>
      <c r="CL104" s="284"/>
      <c r="CM104" s="288"/>
      <c r="CN104" s="284"/>
      <c r="CO104" s="284"/>
      <c r="CP104" s="284"/>
      <c r="CQ104" s="284"/>
      <c r="CR104" s="284"/>
      <c r="CS104" s="284"/>
      <c r="CT104" s="284"/>
      <c r="CU104" s="284"/>
      <c r="CV104" s="284"/>
      <c r="CW104" s="284"/>
      <c r="CX104" s="284"/>
      <c r="CY104" s="284"/>
      <c r="CZ104" s="284"/>
      <c r="DA104" s="284"/>
      <c r="DB104" s="284"/>
      <c r="DC104" s="284"/>
      <c r="DD104" s="284"/>
      <c r="DE104" s="284"/>
      <c r="DF104" s="284"/>
      <c r="DG104" s="284"/>
      <c r="DH104" s="284"/>
      <c r="DI104" s="284"/>
      <c r="DJ104" s="284"/>
      <c r="DK104" s="284"/>
      <c r="DL104" s="284"/>
      <c r="DM104" s="284"/>
      <c r="DN104" s="284"/>
      <c r="DO104" s="284"/>
      <c r="DP104" s="284"/>
      <c r="DQ104" s="203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04">
        <f t="shared" si="95"/>
        <v>0</v>
      </c>
      <c r="FN104" s="205">
        <f t="shared" si="96"/>
        <v>0</v>
      </c>
      <c r="FO104" s="66">
        <f t="shared" si="97"/>
        <v>0</v>
      </c>
      <c r="FP104" s="284"/>
      <c r="FQ104" s="284"/>
      <c r="FR104" s="284"/>
      <c r="FS104" s="284"/>
      <c r="FT104" s="284"/>
      <c r="FU104" s="284"/>
      <c r="FV104" s="284"/>
      <c r="FW104" s="284"/>
      <c r="FX104" s="284"/>
      <c r="FY104" s="284"/>
      <c r="FZ104" s="284"/>
      <c r="GA104" s="284"/>
      <c r="GB104" s="284"/>
      <c r="GC104" s="284"/>
      <c r="GD104" s="284"/>
      <c r="GE104" s="284"/>
      <c r="GF104" s="284"/>
      <c r="GG104" s="284"/>
      <c r="GH104" s="284"/>
      <c r="GI104" s="284"/>
      <c r="GJ104" s="284"/>
      <c r="GK104" s="284"/>
      <c r="GL104" s="284"/>
      <c r="GM104" s="284"/>
      <c r="GN104" s="284"/>
      <c r="GO104" s="284"/>
      <c r="GP104" s="284"/>
      <c r="GQ104" s="284"/>
      <c r="GR104" s="284"/>
      <c r="GS104" s="284"/>
      <c r="GT104" s="284"/>
      <c r="GU104" s="284"/>
      <c r="GV104" s="284"/>
      <c r="GW104" s="284"/>
      <c r="GX104" s="284"/>
      <c r="GY104" s="284"/>
      <c r="GZ104" s="284"/>
      <c r="HA104" s="284"/>
      <c r="HB104" s="284"/>
      <c r="HC104" s="284"/>
      <c r="HD104" s="284"/>
      <c r="HE104" s="284"/>
      <c r="HF104" s="284"/>
      <c r="HG104" s="284"/>
      <c r="HH104" s="284"/>
      <c r="HI104" s="284"/>
      <c r="HJ104" s="284"/>
      <c r="HK104" s="284"/>
      <c r="HL104" s="403"/>
      <c r="HM104" s="284"/>
      <c r="HN104" s="284"/>
      <c r="HO104" s="284"/>
      <c r="HP104" s="288"/>
      <c r="HQ104" s="284"/>
      <c r="HR104" s="284"/>
      <c r="HS104" s="284"/>
      <c r="HT104" s="284"/>
      <c r="HU104" s="284"/>
      <c r="HV104" s="284"/>
      <c r="HW104" s="284"/>
      <c r="HX104" s="284"/>
      <c r="HY104" s="284"/>
      <c r="HZ104" s="290"/>
      <c r="IA104" s="284"/>
      <c r="IB104" s="284"/>
      <c r="IC104" s="290"/>
      <c r="ID104" s="288"/>
      <c r="IE104" s="284"/>
      <c r="IF104" s="284"/>
      <c r="IG104" s="284"/>
      <c r="IH104" s="284"/>
      <c r="II104" s="284"/>
      <c r="IJ104" s="284"/>
      <c r="IK104" s="284"/>
      <c r="IL104" s="284"/>
      <c r="IM104" s="284"/>
      <c r="IN104" s="284"/>
      <c r="IO104" s="284"/>
      <c r="IP104" s="284"/>
      <c r="IQ104" s="284"/>
      <c r="IR104" s="284"/>
      <c r="IS104" s="284"/>
      <c r="IT104" s="287"/>
      <c r="IU104" s="288"/>
      <c r="IV104" s="284"/>
      <c r="IW104" s="284"/>
      <c r="IX104" s="284"/>
      <c r="IY104" s="284"/>
      <c r="IZ104" s="284"/>
      <c r="JA104" s="284"/>
      <c r="JB104" s="284"/>
      <c r="JC104" s="287"/>
      <c r="JD104" s="288"/>
      <c r="JE104" s="284"/>
      <c r="JF104" s="284"/>
      <c r="JG104" s="284"/>
      <c r="JH104" s="287"/>
      <c r="JI104" s="172"/>
      <c r="JJ104" s="172"/>
      <c r="JK104" s="172"/>
    </row>
    <row r="105" spans="1:413" s="55" customFormat="1" x14ac:dyDescent="0.25">
      <c r="A105" s="378" t="s">
        <v>93</v>
      </c>
      <c r="B105" s="379" t="s">
        <v>169</v>
      </c>
      <c r="C105" s="282"/>
      <c r="D105" s="283"/>
      <c r="E105" s="284"/>
      <c r="F105" s="283"/>
      <c r="G105" s="283"/>
      <c r="H105" s="284">
        <f t="shared" si="98"/>
        <v>0</v>
      </c>
      <c r="I105" s="285"/>
      <c r="J105" s="286"/>
      <c r="K105" s="286"/>
      <c r="L105" s="285"/>
      <c r="M105" s="285"/>
      <c r="N105" s="285"/>
      <c r="O105" s="285"/>
      <c r="P105" s="285"/>
      <c r="Q105" s="285"/>
      <c r="R105" s="180">
        <f t="shared" si="90"/>
        <v>0</v>
      </c>
      <c r="S105" s="181">
        <f t="shared" si="91"/>
        <v>0</v>
      </c>
      <c r="T105" s="107">
        <f t="shared" si="92"/>
        <v>0</v>
      </c>
      <c r="U105" s="107">
        <f t="shared" si="45"/>
        <v>0</v>
      </c>
      <c r="V105" s="124"/>
      <c r="W105" s="201"/>
      <c r="X105" s="284"/>
      <c r="Y105" s="284"/>
      <c r="Z105" s="284"/>
      <c r="AA105" s="288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8"/>
      <c r="AQ105" s="284"/>
      <c r="AR105" s="284"/>
      <c r="AS105" s="284"/>
      <c r="AT105" s="284"/>
      <c r="AU105" s="284"/>
      <c r="AV105" s="284"/>
      <c r="AW105" s="284"/>
      <c r="AX105" s="284"/>
      <c r="AY105" s="284"/>
      <c r="AZ105" s="284"/>
      <c r="BA105" s="284"/>
      <c r="BB105" s="284"/>
      <c r="BC105" s="284"/>
      <c r="BD105" s="284"/>
      <c r="BE105" s="284"/>
      <c r="BF105" s="284"/>
      <c r="BG105" s="284"/>
      <c r="BH105" s="284"/>
      <c r="BI105" s="284"/>
      <c r="BJ105" s="284"/>
      <c r="BK105" s="284"/>
      <c r="BL105" s="284"/>
      <c r="BM105" s="284"/>
      <c r="BN105" s="284"/>
      <c r="BO105" s="284"/>
      <c r="BP105" s="284"/>
      <c r="BQ105" s="284"/>
      <c r="BR105" s="284"/>
      <c r="BS105" s="284"/>
      <c r="BT105" s="203"/>
      <c r="BU105" s="284"/>
      <c r="BV105" s="284"/>
      <c r="BW105" s="289"/>
      <c r="BX105" s="284"/>
      <c r="BY105" s="284"/>
      <c r="BZ105" s="284"/>
      <c r="CA105" s="284"/>
      <c r="CB105" s="284"/>
      <c r="CC105" s="284"/>
      <c r="CD105" s="284"/>
      <c r="CE105" s="284"/>
      <c r="CF105" s="284"/>
      <c r="CG105" s="284"/>
      <c r="CH105" s="284"/>
      <c r="CI105" s="284"/>
      <c r="CJ105" s="284"/>
      <c r="CK105" s="284"/>
      <c r="CL105" s="284"/>
      <c r="CM105" s="288"/>
      <c r="CN105" s="284"/>
      <c r="CO105" s="284"/>
      <c r="CP105" s="284"/>
      <c r="CQ105" s="284"/>
      <c r="CR105" s="284"/>
      <c r="CS105" s="284"/>
      <c r="CT105" s="284"/>
      <c r="CU105" s="284"/>
      <c r="CV105" s="284"/>
      <c r="CW105" s="284"/>
      <c r="CX105" s="284"/>
      <c r="CY105" s="284"/>
      <c r="CZ105" s="284"/>
      <c r="DA105" s="284"/>
      <c r="DB105" s="284"/>
      <c r="DC105" s="284"/>
      <c r="DD105" s="284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03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04">
        <f t="shared" si="95"/>
        <v>0</v>
      </c>
      <c r="FN105" s="205">
        <f t="shared" si="96"/>
        <v>0</v>
      </c>
      <c r="FO105" s="66">
        <f t="shared" si="97"/>
        <v>0</v>
      </c>
      <c r="FP105" s="284"/>
      <c r="FQ105" s="284"/>
      <c r="FR105" s="284"/>
      <c r="FS105" s="284"/>
      <c r="FT105" s="284"/>
      <c r="FU105" s="284"/>
      <c r="FV105" s="284"/>
      <c r="FW105" s="284"/>
      <c r="FX105" s="284"/>
      <c r="FY105" s="284"/>
      <c r="FZ105" s="284"/>
      <c r="GA105" s="284"/>
      <c r="GB105" s="284"/>
      <c r="GC105" s="284"/>
      <c r="GD105" s="284"/>
      <c r="GE105" s="284"/>
      <c r="GF105" s="284"/>
      <c r="GG105" s="284"/>
      <c r="GH105" s="284"/>
      <c r="GI105" s="284"/>
      <c r="GJ105" s="284"/>
      <c r="GK105" s="284"/>
      <c r="GL105" s="284"/>
      <c r="GM105" s="284"/>
      <c r="GN105" s="284"/>
      <c r="GO105" s="284"/>
      <c r="GP105" s="284"/>
      <c r="GQ105" s="284"/>
      <c r="GR105" s="284"/>
      <c r="GS105" s="284"/>
      <c r="GT105" s="284"/>
      <c r="GU105" s="284"/>
      <c r="GV105" s="284"/>
      <c r="GW105" s="284"/>
      <c r="GX105" s="284"/>
      <c r="GY105" s="284"/>
      <c r="GZ105" s="284"/>
      <c r="HA105" s="284"/>
      <c r="HB105" s="284"/>
      <c r="HC105" s="284"/>
      <c r="HD105" s="284"/>
      <c r="HE105" s="284"/>
      <c r="HF105" s="284"/>
      <c r="HG105" s="284"/>
      <c r="HH105" s="284"/>
      <c r="HI105" s="284"/>
      <c r="HJ105" s="284"/>
      <c r="HK105" s="284"/>
      <c r="HL105" s="403"/>
      <c r="HM105" s="284"/>
      <c r="HN105" s="284"/>
      <c r="HO105" s="284"/>
      <c r="HP105" s="288"/>
      <c r="HQ105" s="284"/>
      <c r="HR105" s="284"/>
      <c r="HS105" s="284"/>
      <c r="HT105" s="284"/>
      <c r="HU105" s="284"/>
      <c r="HV105" s="284"/>
      <c r="HW105" s="284"/>
      <c r="HX105" s="284"/>
      <c r="HY105" s="284"/>
      <c r="HZ105" s="290"/>
      <c r="IA105" s="284"/>
      <c r="IB105" s="284"/>
      <c r="IC105" s="290"/>
      <c r="ID105" s="288"/>
      <c r="IE105" s="284"/>
      <c r="IF105" s="284"/>
      <c r="IG105" s="284"/>
      <c r="IH105" s="284"/>
      <c r="II105" s="284"/>
      <c r="IJ105" s="284"/>
      <c r="IK105" s="284"/>
      <c r="IL105" s="284"/>
      <c r="IM105" s="284"/>
      <c r="IN105" s="284"/>
      <c r="IO105" s="284"/>
      <c r="IP105" s="284"/>
      <c r="IQ105" s="284"/>
      <c r="IR105" s="284"/>
      <c r="IS105" s="284"/>
      <c r="IT105" s="287"/>
      <c r="IU105" s="288"/>
      <c r="IV105" s="284"/>
      <c r="IW105" s="284"/>
      <c r="IX105" s="284"/>
      <c r="IY105" s="284"/>
      <c r="IZ105" s="284"/>
      <c r="JA105" s="284"/>
      <c r="JB105" s="284"/>
      <c r="JC105" s="287"/>
      <c r="JD105" s="288"/>
      <c r="JE105" s="284"/>
      <c r="JF105" s="284"/>
      <c r="JG105" s="284"/>
      <c r="JH105" s="287"/>
      <c r="JI105" s="60"/>
      <c r="JJ105" s="60"/>
      <c r="JK105" s="60"/>
    </row>
    <row r="106" spans="1:413" x14ac:dyDescent="0.25">
      <c r="A106" s="378"/>
      <c r="B106" s="379" t="s">
        <v>185</v>
      </c>
      <c r="C106" s="282"/>
      <c r="D106" s="283"/>
      <c r="E106" s="284"/>
      <c r="F106" s="283"/>
      <c r="G106" s="283"/>
      <c r="H106" s="284">
        <f t="shared" si="98"/>
        <v>0</v>
      </c>
      <c r="I106" s="285"/>
      <c r="J106" s="286"/>
      <c r="K106" s="286"/>
      <c r="L106" s="285"/>
      <c r="M106" s="285"/>
      <c r="N106" s="285"/>
      <c r="O106" s="285"/>
      <c r="P106" s="285"/>
      <c r="Q106" s="285"/>
      <c r="R106" s="180">
        <f t="shared" si="90"/>
        <v>0</v>
      </c>
      <c r="S106" s="181">
        <f t="shared" si="91"/>
        <v>0</v>
      </c>
      <c r="T106" s="107">
        <f t="shared" si="92"/>
        <v>0</v>
      </c>
      <c r="U106" s="107">
        <f t="shared" si="45"/>
        <v>0</v>
      </c>
      <c r="V106" s="124"/>
      <c r="W106" s="201"/>
      <c r="X106" s="284"/>
      <c r="Y106" s="284"/>
      <c r="Z106" s="284"/>
      <c r="AA106" s="288"/>
      <c r="AB106" s="284"/>
      <c r="AC106" s="284"/>
      <c r="AD106" s="284"/>
      <c r="AE106" s="284"/>
      <c r="AF106" s="284"/>
      <c r="AG106" s="284"/>
      <c r="AH106" s="284"/>
      <c r="AI106" s="284"/>
      <c r="AJ106" s="284"/>
      <c r="AK106" s="284"/>
      <c r="AL106" s="284"/>
      <c r="AM106" s="284"/>
      <c r="AN106" s="284"/>
      <c r="AO106" s="284"/>
      <c r="AP106" s="288"/>
      <c r="AQ106" s="284"/>
      <c r="AR106" s="284"/>
      <c r="AS106" s="284"/>
      <c r="AT106" s="284"/>
      <c r="AU106" s="284"/>
      <c r="AV106" s="284"/>
      <c r="AW106" s="284"/>
      <c r="AX106" s="284"/>
      <c r="AY106" s="284"/>
      <c r="AZ106" s="284"/>
      <c r="BA106" s="284"/>
      <c r="BB106" s="284"/>
      <c r="BC106" s="284"/>
      <c r="BD106" s="284"/>
      <c r="BE106" s="284"/>
      <c r="BF106" s="284"/>
      <c r="BG106" s="284"/>
      <c r="BH106" s="284"/>
      <c r="BI106" s="284"/>
      <c r="BJ106" s="284"/>
      <c r="BK106" s="284"/>
      <c r="BL106" s="284"/>
      <c r="BM106" s="284"/>
      <c r="BN106" s="284"/>
      <c r="BO106" s="284"/>
      <c r="BP106" s="284"/>
      <c r="BQ106" s="284"/>
      <c r="BR106" s="284"/>
      <c r="BS106" s="284"/>
      <c r="BT106" s="203"/>
      <c r="BU106" s="284"/>
      <c r="BV106" s="284"/>
      <c r="BW106" s="289"/>
      <c r="BX106" s="284"/>
      <c r="BY106" s="284"/>
      <c r="BZ106" s="284"/>
      <c r="CA106" s="284"/>
      <c r="CB106" s="284"/>
      <c r="CC106" s="284"/>
      <c r="CD106" s="284"/>
      <c r="CE106" s="284"/>
      <c r="CF106" s="284"/>
      <c r="CG106" s="284"/>
      <c r="CH106" s="284"/>
      <c r="CI106" s="284"/>
      <c r="CJ106" s="284"/>
      <c r="CK106" s="284"/>
      <c r="CL106" s="284"/>
      <c r="CM106" s="288"/>
      <c r="CN106" s="284"/>
      <c r="CO106" s="284"/>
      <c r="CP106" s="284"/>
      <c r="CQ106" s="284"/>
      <c r="CR106" s="284"/>
      <c r="CS106" s="284"/>
      <c r="CT106" s="284"/>
      <c r="CU106" s="284"/>
      <c r="CV106" s="284"/>
      <c r="CW106" s="284"/>
      <c r="CX106" s="284"/>
      <c r="CY106" s="284"/>
      <c r="CZ106" s="284"/>
      <c r="DA106" s="284"/>
      <c r="DB106" s="284"/>
      <c r="DC106" s="284"/>
      <c r="DD106" s="284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11"/>
      <c r="DR106" s="289"/>
      <c r="DS106" s="284"/>
      <c r="DT106" s="284"/>
      <c r="DU106" s="288"/>
      <c r="DV106" s="284"/>
      <c r="DW106" s="284"/>
      <c r="DX106" s="284"/>
      <c r="DY106" s="380"/>
      <c r="DZ106" s="284"/>
      <c r="EA106" s="284"/>
      <c r="EB106" s="284"/>
      <c r="EC106" s="289"/>
      <c r="ED106" s="284"/>
      <c r="EE106" s="284"/>
      <c r="EF106" s="284"/>
      <c r="EG106" s="284"/>
      <c r="EH106" s="289"/>
      <c r="EI106" s="284"/>
      <c r="EJ106" s="284"/>
      <c r="EK106" s="284"/>
      <c r="EL106" s="284"/>
      <c r="EM106" s="284"/>
      <c r="EN106" s="284"/>
      <c r="EO106" s="284"/>
      <c r="EP106" s="284"/>
      <c r="EQ106" s="284"/>
      <c r="ER106" s="284"/>
      <c r="ES106" s="284"/>
      <c r="ET106" s="284"/>
      <c r="EU106" s="284"/>
      <c r="EV106" s="284"/>
      <c r="EW106" s="284"/>
      <c r="EX106" s="284"/>
      <c r="EY106" s="284"/>
      <c r="EZ106" s="284"/>
      <c r="FA106" s="284"/>
      <c r="FB106" s="284"/>
      <c r="FC106" s="284"/>
      <c r="FD106" s="284"/>
      <c r="FE106" s="284"/>
      <c r="FF106" s="284"/>
      <c r="FG106" s="284"/>
      <c r="FH106" s="289"/>
      <c r="FI106" s="289"/>
      <c r="FJ106" s="289"/>
      <c r="FK106" s="289"/>
      <c r="FL106" s="289"/>
      <c r="FM106" s="204">
        <f t="shared" si="95"/>
        <v>0</v>
      </c>
      <c r="FN106" s="205">
        <f t="shared" si="96"/>
        <v>0</v>
      </c>
      <c r="FO106" s="66">
        <f t="shared" si="97"/>
        <v>0</v>
      </c>
      <c r="FP106" s="284"/>
      <c r="FQ106" s="284"/>
      <c r="FR106" s="284"/>
      <c r="FS106" s="284"/>
      <c r="FT106" s="284"/>
      <c r="FU106" s="284"/>
      <c r="FV106" s="284"/>
      <c r="FW106" s="284"/>
      <c r="FX106" s="284"/>
      <c r="FY106" s="284"/>
      <c r="FZ106" s="284"/>
      <c r="GA106" s="284"/>
      <c r="GB106" s="284"/>
      <c r="GC106" s="284"/>
      <c r="GD106" s="284"/>
      <c r="GE106" s="284"/>
      <c r="GF106" s="284"/>
      <c r="GG106" s="284"/>
      <c r="GH106" s="284"/>
      <c r="GI106" s="284"/>
      <c r="GJ106" s="284"/>
      <c r="GK106" s="284"/>
      <c r="GL106" s="284"/>
      <c r="GM106" s="284"/>
      <c r="GN106" s="284"/>
      <c r="GO106" s="284"/>
      <c r="GP106" s="284"/>
      <c r="GQ106" s="284"/>
      <c r="GR106" s="284"/>
      <c r="GS106" s="284"/>
      <c r="GT106" s="284"/>
      <c r="GU106" s="284"/>
      <c r="GV106" s="284"/>
      <c r="GW106" s="284"/>
      <c r="GX106" s="284"/>
      <c r="GY106" s="284"/>
      <c r="GZ106" s="284"/>
      <c r="HA106" s="284"/>
      <c r="HB106" s="284"/>
      <c r="HC106" s="284"/>
      <c r="HD106" s="284"/>
      <c r="HE106" s="284"/>
      <c r="HF106" s="284"/>
      <c r="HG106" s="284"/>
      <c r="HH106" s="284"/>
      <c r="HI106" s="284"/>
      <c r="HJ106" s="284"/>
      <c r="HK106" s="284"/>
      <c r="HL106" s="403"/>
      <c r="HM106" s="284"/>
      <c r="HN106" s="284"/>
      <c r="HO106" s="284"/>
      <c r="HP106" s="288"/>
      <c r="HQ106" s="284"/>
      <c r="HR106" s="284"/>
      <c r="HS106" s="284"/>
      <c r="HT106" s="284"/>
      <c r="HU106" s="284"/>
      <c r="HV106" s="284"/>
      <c r="HW106" s="284"/>
      <c r="HX106" s="284"/>
      <c r="HY106" s="284"/>
      <c r="HZ106" s="290"/>
      <c r="IA106" s="284"/>
      <c r="IB106" s="284"/>
      <c r="IC106" s="290"/>
      <c r="ID106" s="288"/>
      <c r="IE106" s="284"/>
      <c r="IF106" s="284"/>
      <c r="IG106" s="284"/>
      <c r="IH106" s="284"/>
      <c r="II106" s="284"/>
      <c r="IJ106" s="284"/>
      <c r="IK106" s="284"/>
      <c r="IL106" s="284"/>
      <c r="IM106" s="284"/>
      <c r="IN106" s="284"/>
      <c r="IO106" s="284"/>
      <c r="IP106" s="284"/>
      <c r="IQ106" s="284"/>
      <c r="IR106" s="284"/>
      <c r="IS106" s="284"/>
      <c r="IT106" s="287"/>
      <c r="IU106" s="288"/>
      <c r="IV106" s="284"/>
      <c r="IW106" s="284"/>
      <c r="IX106" s="284"/>
      <c r="IY106" s="284"/>
      <c r="IZ106" s="284"/>
      <c r="JA106" s="284"/>
      <c r="JB106" s="284"/>
      <c r="JC106" s="287"/>
      <c r="JD106" s="288"/>
      <c r="JE106" s="284"/>
      <c r="JF106" s="284"/>
      <c r="JG106" s="284"/>
      <c r="JH106" s="287"/>
      <c r="JI106" s="172"/>
      <c r="JJ106" s="172"/>
      <c r="JK106" s="172"/>
    </row>
    <row r="107" spans="1:413" s="55" customFormat="1" ht="13.8" thickBot="1" x14ac:dyDescent="0.3">
      <c r="A107" s="378" t="s">
        <v>199</v>
      </c>
      <c r="B107" s="379" t="s">
        <v>186</v>
      </c>
      <c r="C107" s="282"/>
      <c r="D107" s="283"/>
      <c r="E107" s="284"/>
      <c r="F107" s="283"/>
      <c r="G107" s="283"/>
      <c r="H107" s="284">
        <f t="shared" si="98"/>
        <v>0</v>
      </c>
      <c r="I107" s="285"/>
      <c r="J107" s="286"/>
      <c r="K107" s="286"/>
      <c r="L107" s="285"/>
      <c r="M107" s="285"/>
      <c r="N107" s="285"/>
      <c r="O107" s="285"/>
      <c r="P107" s="285"/>
      <c r="Q107" s="285"/>
      <c r="R107" s="186">
        <f t="shared" si="90"/>
        <v>0</v>
      </c>
      <c r="S107" s="187">
        <f t="shared" si="91"/>
        <v>0</v>
      </c>
      <c r="T107" s="108">
        <f t="shared" si="92"/>
        <v>0</v>
      </c>
      <c r="U107" s="108">
        <f t="shared" si="45"/>
        <v>0</v>
      </c>
      <c r="V107" s="212"/>
      <c r="W107" s="201"/>
      <c r="X107" s="284"/>
      <c r="Y107" s="284"/>
      <c r="Z107" s="284"/>
      <c r="AA107" s="288"/>
      <c r="AB107" s="284"/>
      <c r="AC107" s="284"/>
      <c r="AD107" s="284"/>
      <c r="AE107" s="284"/>
      <c r="AF107" s="284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8"/>
      <c r="AQ107" s="284"/>
      <c r="AR107" s="284"/>
      <c r="AS107" s="284"/>
      <c r="AT107" s="284"/>
      <c r="AU107" s="284"/>
      <c r="AV107" s="284"/>
      <c r="AW107" s="284"/>
      <c r="AX107" s="284"/>
      <c r="AY107" s="284"/>
      <c r="AZ107" s="284"/>
      <c r="BA107" s="284"/>
      <c r="BB107" s="284"/>
      <c r="BC107" s="284"/>
      <c r="BD107" s="284"/>
      <c r="BE107" s="284"/>
      <c r="BF107" s="284"/>
      <c r="BG107" s="284"/>
      <c r="BH107" s="284"/>
      <c r="BI107" s="284"/>
      <c r="BJ107" s="284"/>
      <c r="BK107" s="284"/>
      <c r="BL107" s="284"/>
      <c r="BM107" s="284"/>
      <c r="BN107" s="284"/>
      <c r="BO107" s="284"/>
      <c r="BP107" s="284"/>
      <c r="BQ107" s="284"/>
      <c r="BR107" s="284"/>
      <c r="BS107" s="284"/>
      <c r="BT107" s="203"/>
      <c r="BU107" s="284"/>
      <c r="BV107" s="284"/>
      <c r="BW107" s="289"/>
      <c r="BX107" s="407"/>
      <c r="BY107" s="284"/>
      <c r="BZ107" s="284"/>
      <c r="CA107" s="284"/>
      <c r="CB107" s="284"/>
      <c r="CC107" s="284"/>
      <c r="CD107" s="284"/>
      <c r="CE107" s="284"/>
      <c r="CF107" s="284"/>
      <c r="CG107" s="284"/>
      <c r="CH107" s="284"/>
      <c r="CI107" s="284"/>
      <c r="CJ107" s="284"/>
      <c r="CK107" s="284"/>
      <c r="CL107" s="284"/>
      <c r="CM107" s="288"/>
      <c r="CN107" s="284"/>
      <c r="CO107" s="284"/>
      <c r="CP107" s="284"/>
      <c r="CQ107" s="284"/>
      <c r="CR107" s="284"/>
      <c r="CS107" s="284"/>
      <c r="CT107" s="284"/>
      <c r="CU107" s="284"/>
      <c r="CV107" s="284"/>
      <c r="CW107" s="284"/>
      <c r="CX107" s="284"/>
      <c r="CY107" s="284"/>
      <c r="CZ107" s="284"/>
      <c r="DA107" s="284"/>
      <c r="DB107" s="284"/>
      <c r="DC107" s="284"/>
      <c r="DD107" s="284"/>
      <c r="DE107" s="284"/>
      <c r="DF107" s="284"/>
      <c r="DG107" s="284"/>
      <c r="DH107" s="284"/>
      <c r="DI107" s="284"/>
      <c r="DJ107" s="284"/>
      <c r="DK107" s="284"/>
      <c r="DL107" s="284"/>
      <c r="DM107" s="284"/>
      <c r="DN107" s="284"/>
      <c r="DO107" s="284"/>
      <c r="DP107" s="284"/>
      <c r="DQ107" s="203"/>
      <c r="DR107" s="289"/>
      <c r="DS107" s="284"/>
      <c r="DT107" s="407"/>
      <c r="DU107" s="288"/>
      <c r="DV107" s="284"/>
      <c r="DW107" s="284"/>
      <c r="DX107" s="284"/>
      <c r="DY107" s="380"/>
      <c r="DZ107" s="284"/>
      <c r="EA107" s="284"/>
      <c r="EB107" s="284"/>
      <c r="EC107" s="289"/>
      <c r="ED107" s="284"/>
      <c r="EE107" s="284"/>
      <c r="EF107" s="284"/>
      <c r="EG107" s="284"/>
      <c r="EH107" s="289"/>
      <c r="EI107" s="284"/>
      <c r="EJ107" s="284"/>
      <c r="EK107" s="284"/>
      <c r="EL107" s="284"/>
      <c r="EM107" s="284"/>
      <c r="EN107" s="284"/>
      <c r="EO107" s="284"/>
      <c r="EP107" s="284"/>
      <c r="EQ107" s="284"/>
      <c r="ER107" s="284"/>
      <c r="ES107" s="284"/>
      <c r="ET107" s="284"/>
      <c r="EU107" s="284"/>
      <c r="EV107" s="284"/>
      <c r="EW107" s="284"/>
      <c r="EX107" s="284"/>
      <c r="EY107" s="284"/>
      <c r="EZ107" s="284"/>
      <c r="FA107" s="284"/>
      <c r="FB107" s="284"/>
      <c r="FC107" s="284"/>
      <c r="FD107" s="284"/>
      <c r="FE107" s="284"/>
      <c r="FF107" s="284"/>
      <c r="FG107" s="284"/>
      <c r="FH107" s="289"/>
      <c r="FI107" s="289"/>
      <c r="FJ107" s="289"/>
      <c r="FK107" s="289"/>
      <c r="FL107" s="289"/>
      <c r="FM107" s="204">
        <f t="shared" si="95"/>
        <v>0</v>
      </c>
      <c r="FN107" s="205">
        <f t="shared" si="96"/>
        <v>0</v>
      </c>
      <c r="FO107" s="66">
        <f t="shared" si="97"/>
        <v>0</v>
      </c>
      <c r="FP107" s="284"/>
      <c r="FQ107" s="284"/>
      <c r="FR107" s="284"/>
      <c r="FS107" s="284"/>
      <c r="FT107" s="284"/>
      <c r="FU107" s="284"/>
      <c r="FV107" s="284"/>
      <c r="FW107" s="284"/>
      <c r="FX107" s="284"/>
      <c r="FY107" s="284"/>
      <c r="FZ107" s="284"/>
      <c r="GA107" s="284"/>
      <c r="GB107" s="284"/>
      <c r="GC107" s="284"/>
      <c r="GD107" s="284"/>
      <c r="GE107" s="284"/>
      <c r="GF107" s="284"/>
      <c r="GG107" s="284"/>
      <c r="GH107" s="284"/>
      <c r="GI107" s="284"/>
      <c r="GJ107" s="284"/>
      <c r="GK107" s="284"/>
      <c r="GL107" s="284"/>
      <c r="GM107" s="284"/>
      <c r="GN107" s="284"/>
      <c r="GO107" s="284"/>
      <c r="GP107" s="284"/>
      <c r="GQ107" s="284"/>
      <c r="GR107" s="284"/>
      <c r="GS107" s="284"/>
      <c r="GT107" s="284"/>
      <c r="GU107" s="284"/>
      <c r="GV107" s="284"/>
      <c r="GW107" s="284"/>
      <c r="GX107" s="284"/>
      <c r="GY107" s="284"/>
      <c r="GZ107" s="284"/>
      <c r="HA107" s="284"/>
      <c r="HB107" s="284"/>
      <c r="HC107" s="284"/>
      <c r="HD107" s="284"/>
      <c r="HE107" s="284"/>
      <c r="HF107" s="284"/>
      <c r="HG107" s="284"/>
      <c r="HH107" s="284"/>
      <c r="HI107" s="284"/>
      <c r="HJ107" s="284"/>
      <c r="HK107" s="284"/>
      <c r="HL107" s="404"/>
      <c r="HM107" s="284"/>
      <c r="HN107" s="284"/>
      <c r="HO107" s="407"/>
      <c r="HP107" s="288"/>
      <c r="HQ107" s="284"/>
      <c r="HR107" s="284"/>
      <c r="HS107" s="284"/>
      <c r="HT107" s="284"/>
      <c r="HU107" s="284"/>
      <c r="HV107" s="284"/>
      <c r="HW107" s="284"/>
      <c r="HX107" s="284"/>
      <c r="HY107" s="284"/>
      <c r="HZ107" s="290"/>
      <c r="IA107" s="284"/>
      <c r="IB107" s="284"/>
      <c r="IC107" s="290"/>
      <c r="ID107" s="288"/>
      <c r="IE107" s="284"/>
      <c r="IF107" s="284"/>
      <c r="IG107" s="284"/>
      <c r="IH107" s="284"/>
      <c r="II107" s="284"/>
      <c r="IJ107" s="284"/>
      <c r="IK107" s="284"/>
      <c r="IL107" s="284"/>
      <c r="IM107" s="284"/>
      <c r="IN107" s="284"/>
      <c r="IO107" s="284"/>
      <c r="IP107" s="284"/>
      <c r="IQ107" s="284"/>
      <c r="IR107" s="284"/>
      <c r="IS107" s="284"/>
      <c r="IT107" s="287"/>
      <c r="IU107" s="288"/>
      <c r="IV107" s="284"/>
      <c r="IW107" s="284"/>
      <c r="IX107" s="284"/>
      <c r="IY107" s="284"/>
      <c r="IZ107" s="284"/>
      <c r="JA107" s="284"/>
      <c r="JB107" s="284"/>
      <c r="JC107" s="287"/>
      <c r="JD107" s="288"/>
      <c r="JE107" s="284"/>
      <c r="JF107" s="284"/>
      <c r="JG107" s="284"/>
      <c r="JH107" s="287"/>
      <c r="JI107" s="60"/>
      <c r="JJ107" s="60"/>
      <c r="JK107" s="60"/>
    </row>
    <row r="108" spans="1:413" s="69" customFormat="1" ht="14.4" thickTop="1" thickBot="1" x14ac:dyDescent="0.3">
      <c r="A108" s="275"/>
      <c r="B108" s="188"/>
      <c r="C108" s="188">
        <f t="shared" ref="C108:I108" si="99">SUM(C5:C107)</f>
        <v>524</v>
      </c>
      <c r="D108" s="188">
        <f t="shared" si="99"/>
        <v>374</v>
      </c>
      <c r="E108" s="188">
        <f t="shared" si="99"/>
        <v>224</v>
      </c>
      <c r="F108" s="188">
        <f t="shared" si="99"/>
        <v>150</v>
      </c>
      <c r="G108" s="188">
        <f t="shared" si="99"/>
        <v>150</v>
      </c>
      <c r="H108" s="188">
        <f t="shared" si="99"/>
        <v>17</v>
      </c>
      <c r="I108" s="188">
        <f t="shared" si="99"/>
        <v>33572</v>
      </c>
      <c r="J108" s="188"/>
      <c r="K108" s="188"/>
      <c r="L108" s="188"/>
      <c r="M108" s="188"/>
      <c r="N108" s="188"/>
      <c r="O108" s="188"/>
      <c r="P108" s="188"/>
      <c r="Q108" s="188"/>
      <c r="R108" s="189">
        <f>SUM(R5:R107)</f>
        <v>82</v>
      </c>
      <c r="S108" s="190">
        <f>SUM(S5:S107)</f>
        <v>2</v>
      </c>
      <c r="T108" s="412">
        <f>SUM(T5:T107)</f>
        <v>3</v>
      </c>
      <c r="U108" s="412">
        <f>SUM(U5:U107)</f>
        <v>5</v>
      </c>
      <c r="V108" s="217">
        <f>HL108</f>
        <v>39</v>
      </c>
      <c r="W108" s="75" t="s">
        <v>40</v>
      </c>
      <c r="X108" s="188">
        <f t="shared" ref="X108:BS108" si="100">COUNTIF(X5:X107,"T")</f>
        <v>11</v>
      </c>
      <c r="Y108" s="188">
        <f t="shared" si="100"/>
        <v>11</v>
      </c>
      <c r="Z108" s="188">
        <f t="shared" si="100"/>
        <v>11</v>
      </c>
      <c r="AA108" s="188">
        <f t="shared" si="100"/>
        <v>11</v>
      </c>
      <c r="AB108" s="188">
        <f t="shared" si="100"/>
        <v>11</v>
      </c>
      <c r="AC108" s="188">
        <f t="shared" si="100"/>
        <v>11</v>
      </c>
      <c r="AD108" s="188">
        <f t="shared" si="100"/>
        <v>11</v>
      </c>
      <c r="AE108" s="188">
        <f t="shared" si="100"/>
        <v>11</v>
      </c>
      <c r="AF108" s="188">
        <f t="shared" si="100"/>
        <v>11</v>
      </c>
      <c r="AG108" s="188">
        <f t="shared" si="100"/>
        <v>11</v>
      </c>
      <c r="AH108" s="188">
        <f t="shared" si="100"/>
        <v>11</v>
      </c>
      <c r="AI108" s="188">
        <f t="shared" si="100"/>
        <v>11</v>
      </c>
      <c r="AJ108" s="188">
        <f t="shared" si="100"/>
        <v>11</v>
      </c>
      <c r="AK108" s="188">
        <f t="shared" si="100"/>
        <v>11</v>
      </c>
      <c r="AL108" s="188">
        <f t="shared" si="100"/>
        <v>11</v>
      </c>
      <c r="AM108" s="188">
        <f t="shared" si="100"/>
        <v>11</v>
      </c>
      <c r="AN108" s="188">
        <f t="shared" si="100"/>
        <v>11</v>
      </c>
      <c r="AO108" s="188">
        <f t="shared" si="100"/>
        <v>11</v>
      </c>
      <c r="AP108" s="188">
        <f t="shared" si="100"/>
        <v>11</v>
      </c>
      <c r="AQ108" s="188">
        <f t="shared" si="100"/>
        <v>11</v>
      </c>
      <c r="AR108" s="188">
        <f t="shared" si="100"/>
        <v>11</v>
      </c>
      <c r="AS108" s="188">
        <f t="shared" si="100"/>
        <v>11</v>
      </c>
      <c r="AT108" s="188">
        <f t="shared" si="100"/>
        <v>11</v>
      </c>
      <c r="AU108" s="188">
        <f t="shared" si="100"/>
        <v>11</v>
      </c>
      <c r="AV108" s="188">
        <f t="shared" si="100"/>
        <v>11</v>
      </c>
      <c r="AW108" s="188">
        <f t="shared" si="100"/>
        <v>11</v>
      </c>
      <c r="AX108" s="188">
        <f t="shared" si="100"/>
        <v>11</v>
      </c>
      <c r="AY108" s="188">
        <f t="shared" si="100"/>
        <v>11</v>
      </c>
      <c r="AZ108" s="188">
        <f t="shared" si="100"/>
        <v>11</v>
      </c>
      <c r="BA108" s="188">
        <f t="shared" si="100"/>
        <v>11</v>
      </c>
      <c r="BB108" s="188">
        <f t="shared" si="100"/>
        <v>11</v>
      </c>
      <c r="BC108" s="188">
        <f t="shared" si="100"/>
        <v>11</v>
      </c>
      <c r="BD108" s="188">
        <f t="shared" si="100"/>
        <v>11</v>
      </c>
      <c r="BE108" s="188">
        <f t="shared" si="100"/>
        <v>11</v>
      </c>
      <c r="BF108" s="188">
        <f t="shared" si="100"/>
        <v>0</v>
      </c>
      <c r="BG108" s="188">
        <f t="shared" si="100"/>
        <v>0</v>
      </c>
      <c r="BH108" s="188">
        <f t="shared" si="100"/>
        <v>0</v>
      </c>
      <c r="BI108" s="188">
        <f t="shared" si="100"/>
        <v>0</v>
      </c>
      <c r="BJ108" s="188">
        <f t="shared" si="100"/>
        <v>0</v>
      </c>
      <c r="BK108" s="188">
        <f t="shared" si="100"/>
        <v>0</v>
      </c>
      <c r="BL108" s="188">
        <f t="shared" si="100"/>
        <v>0</v>
      </c>
      <c r="BM108" s="188">
        <f t="shared" si="100"/>
        <v>0</v>
      </c>
      <c r="BN108" s="188">
        <f t="shared" si="100"/>
        <v>0</v>
      </c>
      <c r="BO108" s="188">
        <f t="shared" si="100"/>
        <v>0</v>
      </c>
      <c r="BP108" s="188">
        <f t="shared" si="100"/>
        <v>0</v>
      </c>
      <c r="BQ108" s="188">
        <f t="shared" si="100"/>
        <v>0</v>
      </c>
      <c r="BR108" s="188">
        <f t="shared" si="100"/>
        <v>0</v>
      </c>
      <c r="BS108" s="188">
        <f t="shared" si="100"/>
        <v>0</v>
      </c>
      <c r="BT108" s="218"/>
      <c r="BU108" s="218">
        <f t="shared" ref="BU108:DP108" si="101">SUM(BU5:BU107)</f>
        <v>990</v>
      </c>
      <c r="BV108" s="218">
        <f t="shared" si="101"/>
        <v>990</v>
      </c>
      <c r="BW108" s="218">
        <f t="shared" si="101"/>
        <v>990</v>
      </c>
      <c r="BX108" s="218">
        <f t="shared" si="101"/>
        <v>990</v>
      </c>
      <c r="BY108" s="434">
        <f t="shared" si="101"/>
        <v>982</v>
      </c>
      <c r="BZ108" s="218">
        <f t="shared" si="101"/>
        <v>990</v>
      </c>
      <c r="CA108" s="218">
        <f t="shared" si="101"/>
        <v>990</v>
      </c>
      <c r="CB108" s="218">
        <f t="shared" si="101"/>
        <v>990</v>
      </c>
      <c r="CC108" s="218">
        <f t="shared" si="101"/>
        <v>990</v>
      </c>
      <c r="CD108" s="218">
        <f t="shared" si="101"/>
        <v>990</v>
      </c>
      <c r="CE108" s="218">
        <f t="shared" si="101"/>
        <v>990</v>
      </c>
      <c r="CF108" s="218">
        <f t="shared" si="101"/>
        <v>990</v>
      </c>
      <c r="CG108" s="218">
        <f t="shared" si="101"/>
        <v>990</v>
      </c>
      <c r="CH108" s="218">
        <f t="shared" si="101"/>
        <v>990</v>
      </c>
      <c r="CI108" s="218">
        <f t="shared" si="101"/>
        <v>990</v>
      </c>
      <c r="CJ108" s="434">
        <f t="shared" si="101"/>
        <v>989</v>
      </c>
      <c r="CK108" s="218">
        <f t="shared" si="101"/>
        <v>990</v>
      </c>
      <c r="CL108" s="218">
        <f t="shared" si="101"/>
        <v>990</v>
      </c>
      <c r="CM108" s="218">
        <f t="shared" si="101"/>
        <v>990</v>
      </c>
      <c r="CN108" s="218">
        <f t="shared" si="101"/>
        <v>990</v>
      </c>
      <c r="CO108" s="218">
        <f t="shared" si="101"/>
        <v>990</v>
      </c>
      <c r="CP108" s="218">
        <f t="shared" si="101"/>
        <v>990</v>
      </c>
      <c r="CQ108" s="218">
        <f t="shared" si="101"/>
        <v>990</v>
      </c>
      <c r="CR108" s="218">
        <f t="shared" si="101"/>
        <v>990</v>
      </c>
      <c r="CS108" s="218">
        <f t="shared" si="101"/>
        <v>990</v>
      </c>
      <c r="CT108" s="218">
        <f t="shared" si="101"/>
        <v>990</v>
      </c>
      <c r="CU108" s="218">
        <f t="shared" si="101"/>
        <v>990</v>
      </c>
      <c r="CV108" s="218">
        <f t="shared" si="101"/>
        <v>990</v>
      </c>
      <c r="CW108" s="218">
        <f t="shared" si="101"/>
        <v>990</v>
      </c>
      <c r="CX108" s="218">
        <f t="shared" si="101"/>
        <v>990</v>
      </c>
      <c r="CY108" s="434">
        <f t="shared" si="101"/>
        <v>908</v>
      </c>
      <c r="CZ108" s="218">
        <f t="shared" si="101"/>
        <v>990</v>
      </c>
      <c r="DA108" s="218">
        <f t="shared" si="101"/>
        <v>990</v>
      </c>
      <c r="DB108" s="218">
        <f t="shared" si="101"/>
        <v>990</v>
      </c>
      <c r="DC108" s="218">
        <f t="shared" si="101"/>
        <v>0</v>
      </c>
      <c r="DD108" s="218">
        <f t="shared" si="101"/>
        <v>0</v>
      </c>
      <c r="DE108" s="218">
        <f t="shared" si="101"/>
        <v>0</v>
      </c>
      <c r="DF108" s="218">
        <f t="shared" si="101"/>
        <v>0</v>
      </c>
      <c r="DG108" s="218">
        <f t="shared" si="101"/>
        <v>0</v>
      </c>
      <c r="DH108" s="218">
        <f t="shared" si="101"/>
        <v>0</v>
      </c>
      <c r="DI108" s="218">
        <f t="shared" si="101"/>
        <v>0</v>
      </c>
      <c r="DJ108" s="218">
        <f t="shared" si="101"/>
        <v>0</v>
      </c>
      <c r="DK108" s="218">
        <f t="shared" si="101"/>
        <v>0</v>
      </c>
      <c r="DL108" s="218">
        <f t="shared" si="101"/>
        <v>0</v>
      </c>
      <c r="DM108" s="218">
        <f t="shared" si="101"/>
        <v>0</v>
      </c>
      <c r="DN108" s="218">
        <f t="shared" si="101"/>
        <v>0</v>
      </c>
      <c r="DO108" s="218">
        <f t="shared" si="101"/>
        <v>0</v>
      </c>
      <c r="DP108" s="218">
        <f t="shared" si="101"/>
        <v>0</v>
      </c>
      <c r="DQ108" s="219"/>
      <c r="DR108" s="218">
        <f>COUNTIF(DR5:DR107,"E")+COUNTIF(DR5:DR107,"EI")</f>
        <v>4</v>
      </c>
      <c r="DS108" s="218">
        <f>COUNTIF(DS5:DS107,"E")+COUNTIF(DS5:DS107,"EI")</f>
        <v>4</v>
      </c>
      <c r="DT108" s="218">
        <f>COUNTIF(DT5:DT107,"E")+COUNTIF(DT5:DT107,"EI")</f>
        <v>5</v>
      </c>
      <c r="DU108" s="218">
        <f>COUNTIF(DU5:DU107,"E")</f>
        <v>5</v>
      </c>
      <c r="DV108" s="218">
        <f t="shared" ref="DV108:FL108" si="102">COUNTIF(DV5:DV107,"E")+COUNTIF(DV5:DV107,"EI")</f>
        <v>5</v>
      </c>
      <c r="DW108" s="218">
        <f t="shared" si="102"/>
        <v>4</v>
      </c>
      <c r="DX108" s="218">
        <f t="shared" si="102"/>
        <v>4</v>
      </c>
      <c r="DY108" s="218">
        <f t="shared" si="102"/>
        <v>5</v>
      </c>
      <c r="DZ108" s="218">
        <f t="shared" si="102"/>
        <v>4</v>
      </c>
      <c r="EA108" s="218">
        <f t="shared" si="102"/>
        <v>5</v>
      </c>
      <c r="EB108" s="218">
        <f t="shared" si="102"/>
        <v>5</v>
      </c>
      <c r="EC108" s="218">
        <f t="shared" si="102"/>
        <v>5</v>
      </c>
      <c r="ED108" s="218">
        <f t="shared" si="102"/>
        <v>5</v>
      </c>
      <c r="EE108" s="218">
        <f t="shared" si="102"/>
        <v>5</v>
      </c>
      <c r="EF108" s="218">
        <f t="shared" si="102"/>
        <v>5</v>
      </c>
      <c r="EG108" s="218">
        <f t="shared" si="102"/>
        <v>5</v>
      </c>
      <c r="EH108" s="218">
        <f t="shared" si="102"/>
        <v>4</v>
      </c>
      <c r="EI108" s="218">
        <f t="shared" si="102"/>
        <v>5</v>
      </c>
      <c r="EJ108" s="218">
        <f t="shared" si="102"/>
        <v>3</v>
      </c>
      <c r="EK108" s="218">
        <f t="shared" si="102"/>
        <v>5</v>
      </c>
      <c r="EL108" s="218">
        <f t="shared" si="102"/>
        <v>4</v>
      </c>
      <c r="EM108" s="218">
        <f t="shared" si="102"/>
        <v>4</v>
      </c>
      <c r="EN108" s="218">
        <f t="shared" si="102"/>
        <v>4</v>
      </c>
      <c r="EO108" s="218">
        <f t="shared" si="102"/>
        <v>4</v>
      </c>
      <c r="EP108" s="218">
        <f t="shared" si="102"/>
        <v>3</v>
      </c>
      <c r="EQ108" s="218">
        <f t="shared" si="102"/>
        <v>5</v>
      </c>
      <c r="ER108" s="218">
        <f t="shared" si="102"/>
        <v>4</v>
      </c>
      <c r="ES108" s="218">
        <f t="shared" si="102"/>
        <v>4</v>
      </c>
      <c r="ET108" s="218">
        <f t="shared" si="102"/>
        <v>4</v>
      </c>
      <c r="EU108" s="218">
        <f t="shared" si="102"/>
        <v>5</v>
      </c>
      <c r="EV108" s="218">
        <f t="shared" si="102"/>
        <v>5</v>
      </c>
      <c r="EW108" s="218">
        <f t="shared" si="102"/>
        <v>2</v>
      </c>
      <c r="EX108" s="218">
        <f t="shared" si="102"/>
        <v>5</v>
      </c>
      <c r="EY108" s="218">
        <f t="shared" si="102"/>
        <v>5</v>
      </c>
      <c r="EZ108" s="218">
        <f t="shared" si="102"/>
        <v>0</v>
      </c>
      <c r="FA108" s="218">
        <f t="shared" si="102"/>
        <v>0</v>
      </c>
      <c r="FB108" s="218">
        <f t="shared" si="102"/>
        <v>0</v>
      </c>
      <c r="FC108" s="218">
        <f t="shared" si="102"/>
        <v>0</v>
      </c>
      <c r="FD108" s="218">
        <f t="shared" si="102"/>
        <v>0</v>
      </c>
      <c r="FE108" s="218">
        <f t="shared" si="102"/>
        <v>0</v>
      </c>
      <c r="FF108" s="218">
        <f t="shared" si="102"/>
        <v>0</v>
      </c>
      <c r="FG108" s="218">
        <f t="shared" si="102"/>
        <v>0</v>
      </c>
      <c r="FH108" s="218">
        <f t="shared" si="102"/>
        <v>0</v>
      </c>
      <c r="FI108" s="218">
        <f t="shared" si="102"/>
        <v>0</v>
      </c>
      <c r="FJ108" s="218">
        <f t="shared" si="102"/>
        <v>0</v>
      </c>
      <c r="FK108" s="218">
        <f t="shared" si="102"/>
        <v>0</v>
      </c>
      <c r="FL108" s="218">
        <f t="shared" si="102"/>
        <v>0</v>
      </c>
      <c r="FM108" s="318">
        <f>SUM(FM5:FM107)</f>
        <v>92</v>
      </c>
      <c r="FN108" s="220">
        <f>SUM(FN5:FN107)</f>
        <v>2</v>
      </c>
      <c r="FO108" s="413">
        <f t="shared" ref="FO108:GT108" si="103">SUM(FO5:FO107)</f>
        <v>3</v>
      </c>
      <c r="FP108" s="218">
        <f t="shared" si="103"/>
        <v>4</v>
      </c>
      <c r="FQ108" s="218">
        <f t="shared" si="103"/>
        <v>2</v>
      </c>
      <c r="FR108" s="218">
        <f t="shared" si="103"/>
        <v>4</v>
      </c>
      <c r="FS108" s="218">
        <f t="shared" si="103"/>
        <v>3</v>
      </c>
      <c r="FT108" s="218">
        <f t="shared" si="103"/>
        <v>3</v>
      </c>
      <c r="FU108" s="218">
        <f t="shared" si="103"/>
        <v>2</v>
      </c>
      <c r="FV108" s="218">
        <f t="shared" si="103"/>
        <v>1</v>
      </c>
      <c r="FW108" s="218">
        <f t="shared" si="103"/>
        <v>5</v>
      </c>
      <c r="FX108" s="218">
        <f t="shared" si="103"/>
        <v>0</v>
      </c>
      <c r="FY108" s="218">
        <f t="shared" si="103"/>
        <v>3</v>
      </c>
      <c r="FZ108" s="218">
        <f t="shared" si="103"/>
        <v>6</v>
      </c>
      <c r="GA108" s="218">
        <f t="shared" si="103"/>
        <v>3</v>
      </c>
      <c r="GB108" s="218">
        <f t="shared" si="103"/>
        <v>1</v>
      </c>
      <c r="GC108" s="218">
        <f t="shared" si="103"/>
        <v>4</v>
      </c>
      <c r="GD108" s="218">
        <f t="shared" si="103"/>
        <v>4</v>
      </c>
      <c r="GE108" s="218">
        <f t="shared" si="103"/>
        <v>5</v>
      </c>
      <c r="GF108" s="218">
        <f t="shared" si="103"/>
        <v>2</v>
      </c>
      <c r="GG108" s="218">
        <f t="shared" si="103"/>
        <v>5</v>
      </c>
      <c r="GH108" s="218">
        <f t="shared" si="103"/>
        <v>3</v>
      </c>
      <c r="GI108" s="218">
        <f t="shared" si="103"/>
        <v>4</v>
      </c>
      <c r="GJ108" s="218">
        <f t="shared" si="103"/>
        <v>4</v>
      </c>
      <c r="GK108" s="218">
        <f t="shared" si="103"/>
        <v>0</v>
      </c>
      <c r="GL108" s="218">
        <f t="shared" si="103"/>
        <v>2</v>
      </c>
      <c r="GM108" s="218">
        <f t="shared" si="103"/>
        <v>1</v>
      </c>
      <c r="GN108" s="218">
        <f t="shared" si="103"/>
        <v>1</v>
      </c>
      <c r="GO108" s="218">
        <f t="shared" si="103"/>
        <v>2</v>
      </c>
      <c r="GP108" s="218">
        <f t="shared" si="103"/>
        <v>1</v>
      </c>
      <c r="GQ108" s="218">
        <f t="shared" si="103"/>
        <v>3</v>
      </c>
      <c r="GR108" s="218">
        <f t="shared" si="103"/>
        <v>3</v>
      </c>
      <c r="GS108" s="218">
        <f t="shared" si="103"/>
        <v>3</v>
      </c>
      <c r="GT108" s="218">
        <f t="shared" si="103"/>
        <v>3</v>
      </c>
      <c r="GU108" s="218">
        <f t="shared" ref="GU108:HK108" si="104">SUM(GU5:GU107)</f>
        <v>4</v>
      </c>
      <c r="GV108" s="218">
        <f t="shared" si="104"/>
        <v>3</v>
      </c>
      <c r="GW108" s="218">
        <f t="shared" si="104"/>
        <v>2</v>
      </c>
      <c r="GX108" s="218">
        <f t="shared" si="104"/>
        <v>0</v>
      </c>
      <c r="GY108" s="218">
        <f t="shared" si="104"/>
        <v>0</v>
      </c>
      <c r="GZ108" s="218">
        <f t="shared" si="104"/>
        <v>0</v>
      </c>
      <c r="HA108" s="218">
        <f t="shared" si="104"/>
        <v>0</v>
      </c>
      <c r="HB108" s="218">
        <f t="shared" si="104"/>
        <v>0</v>
      </c>
      <c r="HC108" s="218">
        <f t="shared" si="104"/>
        <v>0</v>
      </c>
      <c r="HD108" s="218">
        <f t="shared" si="104"/>
        <v>0</v>
      </c>
      <c r="HE108" s="218">
        <f t="shared" si="104"/>
        <v>0</v>
      </c>
      <c r="HF108" s="218">
        <f t="shared" si="104"/>
        <v>0</v>
      </c>
      <c r="HG108" s="218">
        <f t="shared" si="104"/>
        <v>0</v>
      </c>
      <c r="HH108" s="218">
        <f t="shared" si="104"/>
        <v>0</v>
      </c>
      <c r="HI108" s="218">
        <f t="shared" si="104"/>
        <v>0</v>
      </c>
      <c r="HJ108" s="218">
        <f t="shared" si="104"/>
        <v>0</v>
      </c>
      <c r="HK108" s="218">
        <f t="shared" si="104"/>
        <v>0</v>
      </c>
      <c r="HL108" s="221">
        <f>SUM(HL11:HL101)</f>
        <v>39</v>
      </c>
      <c r="HM108" s="188">
        <f>SUM(HM12:HM101)</f>
        <v>0</v>
      </c>
      <c r="HN108" s="188">
        <f>SUM(HN12:HN101)</f>
        <v>0</v>
      </c>
      <c r="HO108" s="188">
        <f>SUM(HO12:HO101)</f>
        <v>0</v>
      </c>
      <c r="HP108" s="188">
        <f>SUM(HP11:HP101)</f>
        <v>2</v>
      </c>
      <c r="HQ108" s="188">
        <f>SUM(HQ11:HQ101)</f>
        <v>2</v>
      </c>
      <c r="HR108" s="188">
        <f>SUM(HR11:HR101)</f>
        <v>1</v>
      </c>
      <c r="HS108" s="188">
        <f>SUM(HS11:HS101)</f>
        <v>1</v>
      </c>
      <c r="HT108" s="188">
        <f>SUM(HT12:HT101)</f>
        <v>0</v>
      </c>
      <c r="HU108" s="188">
        <f>SUM(HU11:HU101)</f>
        <v>0</v>
      </c>
      <c r="HV108" s="188">
        <f>SUM(HV12:HV101)</f>
        <v>2</v>
      </c>
      <c r="HW108" s="188">
        <f>SUM(HW11:HW101)</f>
        <v>1</v>
      </c>
      <c r="HX108" s="188">
        <f>SUM(HX12:HX101)</f>
        <v>1</v>
      </c>
      <c r="HY108" s="188">
        <f>SUM(HY11:HY101)</f>
        <v>3</v>
      </c>
      <c r="HZ108" s="188">
        <f>SUM(HZ12:HZ101)</f>
        <v>2</v>
      </c>
      <c r="IA108" s="188">
        <f>SUM(IA11:IA101)</f>
        <v>2</v>
      </c>
      <c r="IB108" s="188">
        <f>SUM(IB11:IB101)</f>
        <v>2</v>
      </c>
      <c r="IC108" s="188">
        <f>SUM(IC12:IC101)</f>
        <v>1</v>
      </c>
      <c r="ID108" s="338">
        <f>SUM(ID11:ID101)</f>
        <v>1</v>
      </c>
      <c r="IE108" s="188">
        <f>SUM(IE12:IE101)</f>
        <v>1</v>
      </c>
      <c r="IF108" s="188">
        <f t="shared" ref="IF108:JG108" si="105">SUM(IF11:IF101)</f>
        <v>1</v>
      </c>
      <c r="IG108" s="188">
        <f t="shared" si="105"/>
        <v>2</v>
      </c>
      <c r="IH108" s="188">
        <f t="shared" si="105"/>
        <v>2</v>
      </c>
      <c r="II108" s="188">
        <f t="shared" si="105"/>
        <v>1</v>
      </c>
      <c r="IJ108" s="188">
        <f t="shared" si="105"/>
        <v>0</v>
      </c>
      <c r="IK108" s="188">
        <f t="shared" si="105"/>
        <v>2</v>
      </c>
      <c r="IL108" s="188">
        <f t="shared" si="105"/>
        <v>1</v>
      </c>
      <c r="IM108" s="188">
        <f t="shared" si="105"/>
        <v>1</v>
      </c>
      <c r="IN108" s="188">
        <f t="shared" si="105"/>
        <v>0</v>
      </c>
      <c r="IO108" s="188">
        <f t="shared" si="105"/>
        <v>0</v>
      </c>
      <c r="IP108" s="188">
        <f t="shared" si="105"/>
        <v>2</v>
      </c>
      <c r="IQ108" s="188">
        <f t="shared" si="105"/>
        <v>1</v>
      </c>
      <c r="IR108" s="188">
        <f t="shared" si="105"/>
        <v>2</v>
      </c>
      <c r="IS108" s="188">
        <f t="shared" si="105"/>
        <v>2</v>
      </c>
      <c r="IT108" s="217">
        <f t="shared" si="105"/>
        <v>0</v>
      </c>
      <c r="IU108" s="338">
        <f t="shared" si="105"/>
        <v>0</v>
      </c>
      <c r="IV108" s="188">
        <f t="shared" si="105"/>
        <v>0</v>
      </c>
      <c r="IW108" s="188">
        <f t="shared" si="105"/>
        <v>0</v>
      </c>
      <c r="IX108" s="188">
        <f t="shared" si="105"/>
        <v>0</v>
      </c>
      <c r="IY108" s="188">
        <f t="shared" si="105"/>
        <v>0</v>
      </c>
      <c r="IZ108" s="188">
        <f t="shared" si="105"/>
        <v>0</v>
      </c>
      <c r="JA108" s="188">
        <f t="shared" si="105"/>
        <v>0</v>
      </c>
      <c r="JB108" s="188">
        <f t="shared" si="105"/>
        <v>0</v>
      </c>
      <c r="JC108" s="217">
        <f t="shared" si="105"/>
        <v>0</v>
      </c>
      <c r="JD108" s="338">
        <f t="shared" si="105"/>
        <v>0</v>
      </c>
      <c r="JE108" s="188">
        <f t="shared" si="105"/>
        <v>0</v>
      </c>
      <c r="JF108" s="188">
        <f t="shared" si="105"/>
        <v>0</v>
      </c>
      <c r="JG108" s="188">
        <f t="shared" si="105"/>
        <v>0</v>
      </c>
      <c r="JH108" s="217">
        <f>SUM(JH12:JH101)</f>
        <v>0</v>
      </c>
      <c r="JI108" s="60"/>
      <c r="JJ108" s="60"/>
      <c r="JK108" s="60"/>
    </row>
    <row r="109" spans="1:413" s="51" customFormat="1" ht="252" customHeight="1" thickTop="1" thickBot="1" x14ac:dyDescent="0.3">
      <c r="A109" s="191"/>
      <c r="B109" s="52"/>
      <c r="C109" s="53" t="s">
        <v>1</v>
      </c>
      <c r="D109" s="53" t="s">
        <v>2</v>
      </c>
      <c r="E109" s="53" t="s">
        <v>3</v>
      </c>
      <c r="F109" s="53" t="s">
        <v>4</v>
      </c>
      <c r="G109" s="53" t="s">
        <v>5</v>
      </c>
      <c r="H109" s="53" t="s">
        <v>6</v>
      </c>
      <c r="I109" s="53" t="s">
        <v>7</v>
      </c>
      <c r="J109" s="53" t="s">
        <v>32</v>
      </c>
      <c r="K109" s="53" t="s">
        <v>33</v>
      </c>
      <c r="L109" s="53" t="s">
        <v>8</v>
      </c>
      <c r="M109" s="53" t="s">
        <v>9</v>
      </c>
      <c r="N109" s="53" t="s">
        <v>10</v>
      </c>
      <c r="O109" s="53" t="s">
        <v>11</v>
      </c>
      <c r="P109" s="53" t="s">
        <v>12</v>
      </c>
      <c r="Q109" s="53" t="s">
        <v>13</v>
      </c>
      <c r="R109" s="53" t="s">
        <v>14</v>
      </c>
      <c r="S109" s="53" t="s">
        <v>15</v>
      </c>
      <c r="T109" s="53" t="s">
        <v>16</v>
      </c>
      <c r="U109" s="53" t="s">
        <v>17</v>
      </c>
      <c r="V109" s="54" t="s">
        <v>18</v>
      </c>
      <c r="W109" s="222" t="s">
        <v>41</v>
      </c>
      <c r="X109" s="223">
        <f t="shared" ref="X109:BS109" si="106">COUNTIF(X5:X101,"C")+COUNTIF(X5:X101,"T")</f>
        <v>18</v>
      </c>
      <c r="Y109" s="223">
        <f t="shared" si="106"/>
        <v>18</v>
      </c>
      <c r="Z109" s="223">
        <f t="shared" si="106"/>
        <v>18</v>
      </c>
      <c r="AA109" s="223">
        <f t="shared" si="106"/>
        <v>18</v>
      </c>
      <c r="AB109" s="223">
        <f t="shared" si="106"/>
        <v>18</v>
      </c>
      <c r="AC109" s="223">
        <f t="shared" si="106"/>
        <v>18</v>
      </c>
      <c r="AD109" s="223">
        <f t="shared" si="106"/>
        <v>18</v>
      </c>
      <c r="AE109" s="223">
        <f t="shared" si="106"/>
        <v>18</v>
      </c>
      <c r="AF109" s="223">
        <f t="shared" si="106"/>
        <v>18</v>
      </c>
      <c r="AG109" s="223">
        <f t="shared" si="106"/>
        <v>18</v>
      </c>
      <c r="AH109" s="223">
        <f t="shared" si="106"/>
        <v>18</v>
      </c>
      <c r="AI109" s="223">
        <f t="shared" si="106"/>
        <v>18</v>
      </c>
      <c r="AJ109" s="223">
        <f t="shared" si="106"/>
        <v>18</v>
      </c>
      <c r="AK109" s="223">
        <f t="shared" si="106"/>
        <v>18</v>
      </c>
      <c r="AL109" s="223">
        <f t="shared" si="106"/>
        <v>18</v>
      </c>
      <c r="AM109" s="223">
        <f t="shared" si="106"/>
        <v>18</v>
      </c>
      <c r="AN109" s="223">
        <f t="shared" si="106"/>
        <v>18</v>
      </c>
      <c r="AO109" s="223">
        <f t="shared" si="106"/>
        <v>17</v>
      </c>
      <c r="AP109" s="223">
        <f t="shared" si="106"/>
        <v>18</v>
      </c>
      <c r="AQ109" s="223">
        <f t="shared" si="106"/>
        <v>18</v>
      </c>
      <c r="AR109" s="223">
        <f t="shared" si="106"/>
        <v>18</v>
      </c>
      <c r="AS109" s="223">
        <f t="shared" si="106"/>
        <v>18</v>
      </c>
      <c r="AT109" s="223">
        <f t="shared" si="106"/>
        <v>18</v>
      </c>
      <c r="AU109" s="223">
        <f t="shared" si="106"/>
        <v>18</v>
      </c>
      <c r="AV109" s="223">
        <f t="shared" si="106"/>
        <v>18</v>
      </c>
      <c r="AW109" s="223">
        <f t="shared" si="106"/>
        <v>18</v>
      </c>
      <c r="AX109" s="223">
        <f t="shared" si="106"/>
        <v>18</v>
      </c>
      <c r="AY109" s="223">
        <f t="shared" si="106"/>
        <v>18</v>
      </c>
      <c r="AZ109" s="223">
        <f t="shared" si="106"/>
        <v>18</v>
      </c>
      <c r="BA109" s="223">
        <f t="shared" si="106"/>
        <v>18</v>
      </c>
      <c r="BB109" s="223">
        <f t="shared" si="106"/>
        <v>18</v>
      </c>
      <c r="BC109" s="223">
        <f t="shared" si="106"/>
        <v>18</v>
      </c>
      <c r="BD109" s="223">
        <f t="shared" si="106"/>
        <v>18</v>
      </c>
      <c r="BE109" s="223">
        <f t="shared" si="106"/>
        <v>18</v>
      </c>
      <c r="BF109" s="223">
        <f t="shared" si="106"/>
        <v>0</v>
      </c>
      <c r="BG109" s="223">
        <f t="shared" si="106"/>
        <v>0</v>
      </c>
      <c r="BH109" s="223">
        <f t="shared" si="106"/>
        <v>0</v>
      </c>
      <c r="BI109" s="223">
        <f t="shared" si="106"/>
        <v>0</v>
      </c>
      <c r="BJ109" s="223">
        <f t="shared" si="106"/>
        <v>0</v>
      </c>
      <c r="BK109" s="223">
        <f t="shared" si="106"/>
        <v>0</v>
      </c>
      <c r="BL109" s="223">
        <f t="shared" si="106"/>
        <v>0</v>
      </c>
      <c r="BM109" s="223">
        <f t="shared" si="106"/>
        <v>0</v>
      </c>
      <c r="BN109" s="223">
        <f t="shared" si="106"/>
        <v>0</v>
      </c>
      <c r="BO109" s="223">
        <f t="shared" si="106"/>
        <v>0</v>
      </c>
      <c r="BP109" s="223">
        <f t="shared" si="106"/>
        <v>0</v>
      </c>
      <c r="BQ109" s="223">
        <f t="shared" si="106"/>
        <v>0</v>
      </c>
      <c r="BR109" s="223">
        <f t="shared" si="106"/>
        <v>0</v>
      </c>
      <c r="BS109" s="223">
        <f t="shared" si="106"/>
        <v>0</v>
      </c>
      <c r="BT109" s="49"/>
      <c r="BU109" s="224"/>
      <c r="BV109" s="224"/>
      <c r="BW109" s="224"/>
      <c r="BX109" s="224"/>
      <c r="BY109" s="224"/>
      <c r="BZ109" s="224"/>
      <c r="CA109" s="224"/>
      <c r="CB109" s="223"/>
      <c r="CC109" s="224"/>
      <c r="CD109" s="223"/>
      <c r="CE109" s="224"/>
      <c r="CF109" s="223"/>
      <c r="CG109" s="224"/>
      <c r="CH109" s="224"/>
      <c r="CI109" s="224"/>
      <c r="CJ109" s="224"/>
      <c r="CK109" s="224"/>
      <c r="CL109" s="224"/>
      <c r="CM109" s="223"/>
      <c r="CN109" s="224"/>
      <c r="CO109" s="224"/>
      <c r="CP109" s="224"/>
      <c r="CQ109" s="224"/>
      <c r="CR109" s="224"/>
      <c r="CS109" s="224"/>
      <c r="CT109" s="224"/>
      <c r="CU109" s="224"/>
      <c r="CV109" s="224"/>
      <c r="CW109" s="224"/>
      <c r="CX109" s="224"/>
      <c r="CY109" s="224"/>
      <c r="CZ109" s="224"/>
      <c r="DA109" s="224"/>
      <c r="DB109" s="224"/>
      <c r="DC109" s="224"/>
      <c r="DD109" s="224"/>
      <c r="DE109" s="224"/>
      <c r="DF109" s="224"/>
      <c r="DG109" s="224"/>
      <c r="DH109" s="224"/>
      <c r="DI109" s="224"/>
      <c r="DJ109" s="224"/>
      <c r="DK109" s="224"/>
      <c r="DL109" s="224"/>
      <c r="DM109" s="224"/>
      <c r="DN109" s="224"/>
      <c r="DO109" s="224"/>
      <c r="DP109" s="224"/>
      <c r="DQ109" s="49"/>
      <c r="DR109" s="50">
        <f>COUNTIF(DR5:DR107,"I")+COUNTIF(DR5:DR107,"EI")</f>
        <v>4</v>
      </c>
      <c r="DS109" s="50">
        <f>COUNTIF(DS5:DS107,"I")+COUNTIF(DS5:DS107,"EI")</f>
        <v>4</v>
      </c>
      <c r="DT109" s="50">
        <f>COUNTIF(DT5:DT107,"I")+COUNTIF(DT5:DT107,"EI")</f>
        <v>5</v>
      </c>
      <c r="DU109" s="50">
        <f>COUNTIF(DU5:DU107,"I")</f>
        <v>5</v>
      </c>
      <c r="DV109" s="50">
        <f t="shared" ref="DV109:FL109" si="107">COUNTIF(DV5:DV107,"I")+COUNTIF(DV5:DV107,"EI")</f>
        <v>5</v>
      </c>
      <c r="DW109" s="50">
        <f t="shared" si="107"/>
        <v>4</v>
      </c>
      <c r="DX109" s="50">
        <f t="shared" si="107"/>
        <v>4</v>
      </c>
      <c r="DY109" s="50">
        <f t="shared" si="107"/>
        <v>5</v>
      </c>
      <c r="DZ109" s="50">
        <f t="shared" si="107"/>
        <v>4</v>
      </c>
      <c r="EA109" s="50">
        <f t="shared" si="107"/>
        <v>5</v>
      </c>
      <c r="EB109" s="50">
        <f t="shared" si="107"/>
        <v>5</v>
      </c>
      <c r="EC109" s="50">
        <f t="shared" si="107"/>
        <v>5</v>
      </c>
      <c r="ED109" s="50">
        <f t="shared" si="107"/>
        <v>5</v>
      </c>
      <c r="EE109" s="50">
        <f t="shared" si="107"/>
        <v>5</v>
      </c>
      <c r="EF109" s="50">
        <f t="shared" si="107"/>
        <v>5</v>
      </c>
      <c r="EG109" s="50">
        <f t="shared" si="107"/>
        <v>5</v>
      </c>
      <c r="EH109" s="50">
        <f t="shared" si="107"/>
        <v>4</v>
      </c>
      <c r="EI109" s="50">
        <f t="shared" si="107"/>
        <v>5</v>
      </c>
      <c r="EJ109" s="50">
        <f t="shared" si="107"/>
        <v>3</v>
      </c>
      <c r="EK109" s="50">
        <f t="shared" si="107"/>
        <v>5</v>
      </c>
      <c r="EL109" s="50">
        <f t="shared" si="107"/>
        <v>4</v>
      </c>
      <c r="EM109" s="50">
        <f t="shared" si="107"/>
        <v>4</v>
      </c>
      <c r="EN109" s="50">
        <f t="shared" si="107"/>
        <v>4</v>
      </c>
      <c r="EO109" s="50">
        <f t="shared" si="107"/>
        <v>4</v>
      </c>
      <c r="EP109" s="50">
        <f t="shared" si="107"/>
        <v>3</v>
      </c>
      <c r="EQ109" s="50">
        <f t="shared" si="107"/>
        <v>5</v>
      </c>
      <c r="ER109" s="50">
        <f t="shared" si="107"/>
        <v>4</v>
      </c>
      <c r="ES109" s="50">
        <f t="shared" si="107"/>
        <v>3</v>
      </c>
      <c r="ET109" s="50">
        <f t="shared" si="107"/>
        <v>5</v>
      </c>
      <c r="EU109" s="50">
        <f t="shared" si="107"/>
        <v>5</v>
      </c>
      <c r="EV109" s="50">
        <f t="shared" si="107"/>
        <v>5</v>
      </c>
      <c r="EW109" s="50">
        <f t="shared" si="107"/>
        <v>2</v>
      </c>
      <c r="EX109" s="50">
        <f t="shared" si="107"/>
        <v>5</v>
      </c>
      <c r="EY109" s="50">
        <f t="shared" si="107"/>
        <v>5</v>
      </c>
      <c r="EZ109" s="50">
        <f t="shared" si="107"/>
        <v>0</v>
      </c>
      <c r="FA109" s="50">
        <f t="shared" si="107"/>
        <v>0</v>
      </c>
      <c r="FB109" s="50">
        <f t="shared" si="107"/>
        <v>0</v>
      </c>
      <c r="FC109" s="50">
        <f t="shared" si="107"/>
        <v>0</v>
      </c>
      <c r="FD109" s="50">
        <f t="shared" si="107"/>
        <v>0</v>
      </c>
      <c r="FE109" s="50">
        <f t="shared" si="107"/>
        <v>0</v>
      </c>
      <c r="FF109" s="50">
        <f t="shared" si="107"/>
        <v>0</v>
      </c>
      <c r="FG109" s="50">
        <f t="shared" si="107"/>
        <v>0</v>
      </c>
      <c r="FH109" s="50">
        <f t="shared" si="107"/>
        <v>0</v>
      </c>
      <c r="FI109" s="50">
        <f t="shared" si="107"/>
        <v>0</v>
      </c>
      <c r="FJ109" s="50">
        <f t="shared" si="107"/>
        <v>0</v>
      </c>
      <c r="FK109" s="50">
        <f t="shared" si="107"/>
        <v>0</v>
      </c>
      <c r="FL109" s="50">
        <f t="shared" si="107"/>
        <v>0</v>
      </c>
      <c r="FM109" s="57" t="s">
        <v>35</v>
      </c>
      <c r="FN109" s="56" t="s">
        <v>36</v>
      </c>
      <c r="FO109" s="74" t="s">
        <v>37</v>
      </c>
      <c r="FP109" s="224"/>
      <c r="FQ109" s="224"/>
      <c r="FR109" s="224"/>
      <c r="FS109" s="224"/>
      <c r="FT109" s="224"/>
      <c r="FU109" s="224"/>
      <c r="FV109" s="224"/>
      <c r="FW109" s="224"/>
      <c r="FX109" s="224"/>
      <c r="FY109" s="224"/>
      <c r="FZ109" s="224"/>
      <c r="GA109" s="224"/>
      <c r="GB109" s="224"/>
      <c r="GC109" s="224"/>
      <c r="GD109" s="224"/>
      <c r="GE109" s="224"/>
      <c r="GF109" s="224"/>
      <c r="GG109" s="224"/>
      <c r="GH109" s="224"/>
      <c r="GI109" s="224"/>
      <c r="GJ109" s="224"/>
      <c r="GK109" s="224"/>
      <c r="GL109" s="224"/>
      <c r="GM109" s="224"/>
      <c r="GN109" s="224"/>
      <c r="GO109" s="224"/>
      <c r="GP109" s="224"/>
      <c r="GQ109" s="224"/>
      <c r="GR109" s="224"/>
      <c r="GS109" s="224"/>
      <c r="GT109" s="224"/>
      <c r="GU109" s="224"/>
      <c r="GV109" s="224"/>
      <c r="GW109" s="224"/>
      <c r="GX109" s="224"/>
      <c r="GY109" s="224"/>
      <c r="GZ109" s="224"/>
      <c r="HA109" s="224"/>
      <c r="HB109" s="224"/>
      <c r="HC109" s="224"/>
      <c r="HD109" s="224"/>
      <c r="HE109" s="224"/>
      <c r="HF109" s="224"/>
      <c r="HG109" s="224"/>
      <c r="HH109" s="192"/>
      <c r="HI109" s="192"/>
      <c r="HJ109" s="192"/>
      <c r="HK109" s="192"/>
      <c r="HL109" s="224"/>
      <c r="HM109" s="331" t="str">
        <f t="shared" ref="HM109:IA109" si="108">X2</f>
        <v>0-0</v>
      </c>
      <c r="HN109" s="331" t="str">
        <f t="shared" si="108"/>
        <v>1-0</v>
      </c>
      <c r="HO109" s="331" t="str">
        <f t="shared" si="108"/>
        <v>0-2</v>
      </c>
      <c r="HP109" s="331" t="str">
        <f t="shared" si="108"/>
        <v>1-2</v>
      </c>
      <c r="HQ109" s="331" t="str">
        <f t="shared" si="108"/>
        <v>2-2</v>
      </c>
      <c r="HR109" s="331" t="str">
        <f t="shared" si="108"/>
        <v>3-1</v>
      </c>
      <c r="HS109" s="331" t="str">
        <f t="shared" si="108"/>
        <v>1-1</v>
      </c>
      <c r="HT109" s="331" t="str">
        <f t="shared" si="108"/>
        <v>1-0</v>
      </c>
      <c r="HU109" s="331" t="str">
        <f t="shared" si="108"/>
        <v>0-0</v>
      </c>
      <c r="HV109" s="331" t="str">
        <f t="shared" si="108"/>
        <v>2-2</v>
      </c>
      <c r="HW109" s="331" t="str">
        <f t="shared" si="108"/>
        <v>1-0</v>
      </c>
      <c r="HX109" s="331" t="str">
        <f t="shared" si="108"/>
        <v>1-1</v>
      </c>
      <c r="HY109" s="331" t="str">
        <f t="shared" si="108"/>
        <v>3-0</v>
      </c>
      <c r="HZ109" s="331" t="str">
        <f t="shared" si="108"/>
        <v>2-2</v>
      </c>
      <c r="IA109" s="331" t="str">
        <f t="shared" si="108"/>
        <v>1-2</v>
      </c>
      <c r="IB109" s="331" t="str">
        <f>AM2</f>
        <v>2-1</v>
      </c>
      <c r="IC109" s="331" t="str">
        <f>AN2</f>
        <v>0-1</v>
      </c>
      <c r="ID109" s="331" t="str">
        <f>AO2</f>
        <v>3-1</v>
      </c>
      <c r="IE109" s="331" t="str">
        <f>AP2</f>
        <v>1-1</v>
      </c>
      <c r="IF109" s="331" t="str">
        <f t="shared" ref="IF109:JC109" si="109">AQ2</f>
        <v>3-1</v>
      </c>
      <c r="IG109" s="331" t="str">
        <f t="shared" si="109"/>
        <v>2-2</v>
      </c>
      <c r="IH109" s="331" t="str">
        <f t="shared" si="109"/>
        <v>0-2</v>
      </c>
      <c r="II109" s="331" t="str">
        <f t="shared" si="109"/>
        <v>1-1</v>
      </c>
      <c r="IJ109" s="331" t="str">
        <f t="shared" si="109"/>
        <v>3-0</v>
      </c>
      <c r="IK109" s="331" t="str">
        <f t="shared" si="109"/>
        <v>2-2</v>
      </c>
      <c r="IL109" s="331" t="str">
        <f t="shared" si="109"/>
        <v>2-1</v>
      </c>
      <c r="IM109" s="331" t="str">
        <f t="shared" si="109"/>
        <v>1-0</v>
      </c>
      <c r="IN109" s="331" t="str">
        <f t="shared" si="109"/>
        <v>0-0</v>
      </c>
      <c r="IO109" s="331" t="str">
        <f t="shared" si="109"/>
        <v>0-1</v>
      </c>
      <c r="IP109" s="331" t="str">
        <f t="shared" si="109"/>
        <v>1-2</v>
      </c>
      <c r="IQ109" s="331" t="str">
        <f t="shared" si="109"/>
        <v>1-3</v>
      </c>
      <c r="IR109" s="331" t="str">
        <f t="shared" si="109"/>
        <v>2-1</v>
      </c>
      <c r="IS109" s="331" t="str">
        <f t="shared" si="109"/>
        <v>0-2</v>
      </c>
      <c r="IT109" s="331" t="str">
        <f t="shared" si="109"/>
        <v>0-0</v>
      </c>
      <c r="IU109" s="331">
        <f t="shared" si="109"/>
        <v>0</v>
      </c>
      <c r="IV109" s="331">
        <f t="shared" si="109"/>
        <v>0</v>
      </c>
      <c r="IW109" s="331">
        <f t="shared" si="109"/>
        <v>0</v>
      </c>
      <c r="IX109" s="331">
        <f t="shared" si="109"/>
        <v>0</v>
      </c>
      <c r="IY109" s="331">
        <f t="shared" si="109"/>
        <v>0</v>
      </c>
      <c r="IZ109" s="331">
        <f t="shared" si="109"/>
        <v>0</v>
      </c>
      <c r="JA109" s="331">
        <f t="shared" si="109"/>
        <v>0</v>
      </c>
      <c r="JB109" s="331">
        <f t="shared" si="109"/>
        <v>0</v>
      </c>
      <c r="JC109" s="331">
        <f t="shared" si="109"/>
        <v>0</v>
      </c>
      <c r="JD109" s="224"/>
      <c r="JE109" s="224"/>
      <c r="JF109" s="224"/>
      <c r="JG109" s="224"/>
      <c r="JH109" s="224"/>
      <c r="JI109" s="224"/>
      <c r="JJ109" s="224"/>
      <c r="JK109" s="224"/>
    </row>
    <row r="110" spans="1:413" ht="220.5" customHeight="1" thickTop="1" x14ac:dyDescent="0.25">
      <c r="A110" s="60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224"/>
      <c r="Y110" s="224"/>
      <c r="Z110" s="224"/>
      <c r="AA110" s="224"/>
      <c r="AB110" s="224"/>
      <c r="AC110" s="224"/>
      <c r="AD110" s="224"/>
      <c r="AE110" s="224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  <c r="BT110" s="224"/>
      <c r="BU110" s="224"/>
      <c r="BV110" s="224"/>
      <c r="BW110" s="224"/>
      <c r="BX110" s="224"/>
      <c r="BY110" s="224"/>
      <c r="BZ110" s="224"/>
      <c r="CA110" s="224"/>
      <c r="CB110" s="224"/>
      <c r="CC110" s="224"/>
      <c r="CD110" s="224"/>
      <c r="CE110" s="224"/>
      <c r="CF110" s="224"/>
      <c r="CG110" s="224"/>
      <c r="CH110" s="224"/>
      <c r="CI110" s="224"/>
      <c r="CJ110" s="224"/>
      <c r="CK110" s="224"/>
      <c r="CL110" s="224"/>
      <c r="CM110" s="224"/>
      <c r="CN110" s="224"/>
      <c r="CO110" s="224"/>
      <c r="CP110" s="224"/>
      <c r="CQ110" s="224"/>
      <c r="CR110" s="224"/>
      <c r="CS110" s="224"/>
      <c r="CT110" s="224"/>
      <c r="CU110" s="224"/>
      <c r="CV110" s="224"/>
      <c r="CW110" s="224"/>
      <c r="CX110" s="224"/>
      <c r="CY110" s="224"/>
      <c r="CZ110" s="224"/>
      <c r="DA110" s="224"/>
      <c r="DB110" s="224"/>
      <c r="DC110" s="224"/>
      <c r="DD110" s="224"/>
      <c r="DE110" s="224"/>
      <c r="DF110" s="224"/>
      <c r="DG110" s="224"/>
      <c r="DH110" s="224"/>
      <c r="DI110" s="224"/>
      <c r="DJ110" s="224"/>
      <c r="DK110" s="224"/>
      <c r="DL110" s="224"/>
      <c r="DM110" s="224"/>
      <c r="DN110" s="224"/>
      <c r="DO110" s="224"/>
      <c r="DP110" s="224"/>
      <c r="DQ110" s="224"/>
      <c r="DR110" s="224"/>
      <c r="DS110" s="224"/>
      <c r="DT110" s="224"/>
      <c r="DU110" s="224"/>
      <c r="DV110" s="224"/>
      <c r="DW110" s="224"/>
      <c r="DX110" s="224"/>
      <c r="DY110" s="224"/>
      <c r="DZ110" s="224"/>
      <c r="EA110" s="224"/>
      <c r="EB110" s="224"/>
      <c r="EC110" s="224"/>
      <c r="ED110" s="224"/>
      <c r="EE110" s="224"/>
      <c r="EF110" s="224"/>
      <c r="EG110" s="224"/>
      <c r="EH110" s="224"/>
      <c r="EI110" s="224"/>
      <c r="EJ110" s="224"/>
      <c r="EK110" s="224"/>
      <c r="EL110" s="224"/>
      <c r="EM110" s="224"/>
      <c r="EN110" s="224"/>
      <c r="EO110" s="224"/>
      <c r="EP110" s="224"/>
      <c r="EQ110" s="224"/>
      <c r="ER110" s="224"/>
      <c r="ES110" s="224"/>
      <c r="ET110" s="224"/>
      <c r="EU110" s="224"/>
      <c r="EV110" s="224"/>
      <c r="EW110" s="224"/>
      <c r="EX110" s="224"/>
      <c r="EY110" s="224"/>
      <c r="EZ110" s="224"/>
      <c r="FA110" s="224"/>
      <c r="FB110" s="224"/>
      <c r="FC110" s="224"/>
      <c r="FD110" s="224"/>
      <c r="FE110" s="224"/>
      <c r="FF110" s="224"/>
      <c r="FG110" s="224"/>
      <c r="FH110" s="224"/>
      <c r="FI110" s="224"/>
      <c r="FJ110" s="224"/>
      <c r="FK110" s="224"/>
      <c r="FL110" s="224"/>
      <c r="FM110" s="162"/>
      <c r="FN110" s="162"/>
      <c r="FO110" s="162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1"/>
      <c r="JB110" s="61"/>
      <c r="JC110" s="61"/>
      <c r="JD110" s="61"/>
      <c r="JE110" s="69"/>
      <c r="JF110" s="69"/>
      <c r="JG110" s="69"/>
      <c r="JH110" s="69"/>
      <c r="JI110" s="69"/>
      <c r="JJ110" s="69"/>
      <c r="JK110" s="69"/>
    </row>
    <row r="111" spans="1:413" s="64" customFormat="1" ht="75" customHeight="1" x14ac:dyDescent="0.25">
      <c r="A111" s="60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225"/>
      <c r="Y111" s="225" t="str">
        <f>Y3</f>
        <v>Badalona</v>
      </c>
      <c r="Z111" s="225" t="str">
        <f>Z3</f>
        <v>Lleida</v>
      </c>
      <c r="AA111" s="225" t="str">
        <f>AA3</f>
        <v>Espanyol B</v>
      </c>
      <c r="AB111" s="225" t="str">
        <f t="shared" ref="AB111:BP111" si="110">AB3</f>
        <v>Formentera</v>
      </c>
      <c r="AC111" s="225" t="str">
        <f t="shared" si="110"/>
        <v>Torrent</v>
      </c>
      <c r="AD111" s="225" t="str">
        <f t="shared" si="110"/>
        <v>Sant Andreu</v>
      </c>
      <c r="AE111" s="225" t="str">
        <f>AE3</f>
        <v>Andratx</v>
      </c>
      <c r="AF111" s="225" t="str">
        <f t="shared" si="110"/>
        <v>Penya Indendent</v>
      </c>
      <c r="AG111" s="225" t="str">
        <f>AG3</f>
        <v>Cerdanyola</v>
      </c>
      <c r="AH111" s="225" t="str">
        <f t="shared" si="110"/>
        <v>Europa</v>
      </c>
      <c r="AI111" s="225" t="str">
        <f>AI3</f>
        <v>Hèrcules</v>
      </c>
      <c r="AJ111" s="225" t="str">
        <f t="shared" si="110"/>
        <v>La Nucia</v>
      </c>
      <c r="AK111" s="225" t="str">
        <f>AK3</f>
        <v>Terrassa</v>
      </c>
      <c r="AL111" s="225" t="str">
        <f t="shared" si="110"/>
        <v>Mestalla</v>
      </c>
      <c r="AM111" s="225" t="str">
        <f t="shared" si="110"/>
        <v>Saguntino</v>
      </c>
      <c r="AN111" s="225" t="str">
        <f>AN3</f>
        <v>Manresa</v>
      </c>
      <c r="AO111" s="225" t="str">
        <f>AO3</f>
        <v>Penya Esportiva</v>
      </c>
      <c r="AP111" s="225" t="str">
        <f>AP3</f>
        <v>Badalona</v>
      </c>
      <c r="AQ111" s="225" t="str">
        <f t="shared" si="110"/>
        <v>Lleida</v>
      </c>
      <c r="AR111" s="225" t="str">
        <f>AR3</f>
        <v>Espanyol B</v>
      </c>
      <c r="AS111" s="225" t="str">
        <f>AS3</f>
        <v>Formentera</v>
      </c>
      <c r="AT111" s="225" t="str">
        <f t="shared" si="110"/>
        <v>Torrent</v>
      </c>
      <c r="AU111" s="225" t="str">
        <f t="shared" si="110"/>
        <v>Sant Andreu</v>
      </c>
      <c r="AV111" s="225" t="str">
        <f t="shared" si="110"/>
        <v>Andratx</v>
      </c>
      <c r="AW111" s="225" t="str">
        <f t="shared" si="110"/>
        <v>Penya Indendent</v>
      </c>
      <c r="AX111" s="225" t="str">
        <f>AX3</f>
        <v>Cerdanyola</v>
      </c>
      <c r="AY111" s="225" t="str">
        <f>AY3</f>
        <v>Europa</v>
      </c>
      <c r="AZ111" s="225" t="str">
        <f t="shared" si="110"/>
        <v>Hèrcules</v>
      </c>
      <c r="BA111" s="225" t="str">
        <f t="shared" si="110"/>
        <v>La Nucia</v>
      </c>
      <c r="BB111" s="225" t="str">
        <f t="shared" si="110"/>
        <v>Terrassa</v>
      </c>
      <c r="BC111" s="225" t="str">
        <f t="shared" si="110"/>
        <v>Mestalla</v>
      </c>
      <c r="BD111" s="225" t="str">
        <f t="shared" si="110"/>
        <v>Saguntino</v>
      </c>
      <c r="BE111" s="225" t="str">
        <f t="shared" si="110"/>
        <v>Manresa</v>
      </c>
      <c r="BF111" s="225">
        <f t="shared" si="110"/>
        <v>0</v>
      </c>
      <c r="BG111" s="225">
        <f t="shared" si="110"/>
        <v>0</v>
      </c>
      <c r="BH111" s="225">
        <f t="shared" si="110"/>
        <v>0</v>
      </c>
      <c r="BI111" s="225">
        <f t="shared" si="110"/>
        <v>0</v>
      </c>
      <c r="BJ111" s="225">
        <f t="shared" si="110"/>
        <v>0</v>
      </c>
      <c r="BK111" s="225">
        <f t="shared" si="110"/>
        <v>0</v>
      </c>
      <c r="BL111" s="225">
        <f t="shared" si="110"/>
        <v>0</v>
      </c>
      <c r="BM111" s="225">
        <f t="shared" si="110"/>
        <v>0</v>
      </c>
      <c r="BN111" s="225">
        <f t="shared" si="110"/>
        <v>0</v>
      </c>
      <c r="BO111" s="225">
        <f t="shared" si="110"/>
        <v>0</v>
      </c>
      <c r="BP111" s="225">
        <f t="shared" si="110"/>
        <v>0</v>
      </c>
      <c r="BQ111" s="225"/>
      <c r="BR111" s="225"/>
      <c r="BS111" s="225"/>
      <c r="BT111" s="55"/>
      <c r="BU111" s="60"/>
      <c r="BV111" s="60"/>
      <c r="BW111" s="60"/>
      <c r="BX111" s="55"/>
      <c r="BY111" s="55"/>
      <c r="BZ111" s="55"/>
      <c r="CA111" s="55"/>
      <c r="CB111" s="225"/>
      <c r="CC111" s="55"/>
      <c r="CD111" s="225"/>
      <c r="CE111" s="55"/>
      <c r="CF111" s="225" t="str">
        <f t="shared" ref="CF111" si="111">CF3</f>
        <v>Hèrcules</v>
      </c>
      <c r="CG111" s="55"/>
      <c r="CH111" s="60"/>
      <c r="CI111" s="55"/>
      <c r="CJ111" s="55"/>
      <c r="CK111" s="60"/>
      <c r="CL111" s="55"/>
      <c r="CM111" s="225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  <c r="IX111" s="90"/>
      <c r="IY111" s="90"/>
      <c r="IZ111" s="90"/>
      <c r="JA111" s="55"/>
      <c r="JB111" s="55"/>
      <c r="JC111" s="55"/>
      <c r="JD111" s="55"/>
      <c r="JE111" s="90"/>
      <c r="JF111" s="90"/>
      <c r="JG111" s="90"/>
      <c r="JH111" s="90"/>
      <c r="JI111" s="90"/>
      <c r="JJ111" s="90"/>
      <c r="JK111" s="90"/>
    </row>
    <row r="112" spans="1:413" ht="57.6" x14ac:dyDescent="0.25">
      <c r="A112" s="60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194" t="s">
        <v>84</v>
      </c>
      <c r="BB112" s="61"/>
      <c r="BC112" s="61"/>
      <c r="BD112" s="61"/>
      <c r="BE112" s="61"/>
      <c r="BF112" s="61"/>
      <c r="BG112" s="194"/>
      <c r="BH112" s="194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172"/>
      <c r="BV112" s="172"/>
      <c r="BW112" s="172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172"/>
      <c r="CI112" s="61"/>
      <c r="CJ112" s="61"/>
      <c r="CK112" s="172"/>
      <c r="CL112" s="61"/>
      <c r="CM112" s="61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1"/>
      <c r="JB112" s="61"/>
      <c r="JC112" s="61"/>
      <c r="JD112" s="61"/>
      <c r="JE112" s="69"/>
      <c r="JF112" s="69"/>
      <c r="JG112" s="69"/>
      <c r="JH112" s="69"/>
      <c r="JI112" s="69"/>
      <c r="JJ112" s="69"/>
      <c r="JK112" s="69"/>
    </row>
    <row r="113" spans="3:264" x14ac:dyDescent="0.25"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172"/>
      <c r="BV113" s="172"/>
      <c r="BW113" s="172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172"/>
      <c r="CI113" s="61"/>
      <c r="CJ113" s="61"/>
      <c r="CK113" s="172"/>
      <c r="CL113" s="61"/>
      <c r="CM113" s="61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9"/>
      <c r="HI113" s="69"/>
      <c r="HJ113" s="69"/>
      <c r="HK113" s="69"/>
      <c r="HL113" s="69"/>
      <c r="HP113" s="69"/>
      <c r="HQ113" s="69"/>
      <c r="HR113" s="69"/>
      <c r="HS113" s="69"/>
      <c r="HU113" s="69"/>
      <c r="HW113" s="69"/>
      <c r="HY113" s="69"/>
      <c r="IA113" s="69"/>
      <c r="IB113" s="69"/>
      <c r="ID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1"/>
      <c r="JB113" s="61"/>
      <c r="JC113" s="61"/>
      <c r="JD113" s="61"/>
    </row>
    <row r="114" spans="3:264" x14ac:dyDescent="0.25"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172"/>
      <c r="BV114" s="172"/>
      <c r="BW114" s="172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172"/>
      <c r="CI114" s="61"/>
      <c r="CJ114" s="61"/>
      <c r="CK114" s="172"/>
      <c r="CL114" s="61"/>
      <c r="CM114" s="61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9"/>
      <c r="HI114" s="69"/>
      <c r="HJ114" s="69"/>
      <c r="HK114" s="69"/>
      <c r="HL114" s="69"/>
      <c r="HP114" s="69"/>
      <c r="HQ114" s="69"/>
      <c r="HR114" s="69"/>
      <c r="HS114" s="69"/>
      <c r="HU114" s="69"/>
      <c r="HW114" s="69"/>
      <c r="HY114" s="69"/>
      <c r="IA114" s="69"/>
      <c r="IB114" s="69"/>
      <c r="ID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1"/>
      <c r="JB114" s="61"/>
      <c r="JC114" s="61"/>
      <c r="JD114" s="61"/>
    </row>
    <row r="115" spans="3:264" x14ac:dyDescent="0.25"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172"/>
      <c r="BV115" s="172"/>
      <c r="BW115" s="172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172"/>
      <c r="CI115" s="61"/>
      <c r="CJ115" s="61"/>
      <c r="CK115" s="172"/>
      <c r="CL115" s="61"/>
      <c r="CM115" s="61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9"/>
      <c r="HI115" s="69"/>
      <c r="HJ115" s="69"/>
      <c r="HK115" s="69"/>
      <c r="HL115" s="69"/>
      <c r="HP115" s="69"/>
      <c r="HQ115" s="69"/>
      <c r="HR115" s="69"/>
      <c r="HS115" s="69"/>
      <c r="HU115" s="69"/>
      <c r="HW115" s="69"/>
      <c r="HY115" s="69"/>
      <c r="IA115" s="69"/>
      <c r="IB115" s="69"/>
      <c r="ID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1"/>
      <c r="JB115" s="61"/>
      <c r="JC115" s="61"/>
      <c r="JD115" s="61"/>
    </row>
    <row r="116" spans="3:264" x14ac:dyDescent="0.25"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172"/>
      <c r="BV116" s="172"/>
      <c r="BW116" s="172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172"/>
      <c r="CI116" s="61"/>
      <c r="CJ116" s="61"/>
      <c r="CK116" s="172"/>
      <c r="CL116" s="61"/>
      <c r="CM116" s="61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9"/>
      <c r="HI116" s="69"/>
      <c r="HJ116" s="69"/>
      <c r="HK116" s="69"/>
      <c r="HL116" s="69"/>
      <c r="HP116" s="69"/>
      <c r="HQ116" s="69"/>
      <c r="HR116" s="69"/>
      <c r="HS116" s="69"/>
      <c r="HU116" s="69"/>
      <c r="HW116" s="69"/>
      <c r="HY116" s="69"/>
      <c r="IA116" s="69"/>
      <c r="IB116" s="69"/>
      <c r="ID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1"/>
      <c r="JB116" s="61"/>
      <c r="JC116" s="61"/>
      <c r="JD116" s="61"/>
    </row>
    <row r="117" spans="3:264" x14ac:dyDescent="0.25"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172"/>
      <c r="BV117" s="172"/>
      <c r="BW117" s="172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172"/>
      <c r="CI117" s="61"/>
      <c r="CJ117" s="61"/>
      <c r="CK117" s="172"/>
      <c r="CL117" s="61"/>
      <c r="CM117" s="61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9"/>
      <c r="HI117" s="69"/>
      <c r="HJ117" s="69"/>
      <c r="HK117" s="69"/>
      <c r="HL117" s="69"/>
      <c r="HP117" s="69"/>
      <c r="HQ117" s="69"/>
      <c r="HR117" s="69"/>
      <c r="HS117" s="69"/>
      <c r="HU117" s="69"/>
      <c r="HW117" s="69"/>
      <c r="HY117" s="69"/>
      <c r="IA117" s="69"/>
      <c r="IB117" s="69"/>
      <c r="ID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1"/>
      <c r="JB117" s="61"/>
      <c r="JC117" s="61"/>
      <c r="JD117" s="61"/>
    </row>
    <row r="118" spans="3:264" x14ac:dyDescent="0.25"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172"/>
      <c r="BV118" s="172"/>
      <c r="BW118" s="172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172"/>
      <c r="CI118" s="61"/>
      <c r="CJ118" s="61"/>
      <c r="CK118" s="172"/>
      <c r="CL118" s="61"/>
      <c r="CM118" s="61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9"/>
      <c r="HI118" s="69"/>
      <c r="HJ118" s="69"/>
      <c r="HK118" s="69"/>
      <c r="HL118" s="69"/>
      <c r="HP118" s="69"/>
      <c r="HQ118" s="69"/>
      <c r="HR118" s="69"/>
      <c r="HS118" s="69"/>
      <c r="HU118" s="69"/>
      <c r="HW118" s="69"/>
      <c r="HY118" s="69"/>
      <c r="IA118" s="69"/>
      <c r="IB118" s="69"/>
      <c r="ID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1"/>
      <c r="JB118" s="61"/>
      <c r="JC118" s="61"/>
      <c r="JD118" s="61"/>
    </row>
    <row r="119" spans="3:264" x14ac:dyDescent="0.25"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172"/>
      <c r="BV119" s="172"/>
      <c r="BW119" s="172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172"/>
      <c r="CI119" s="61"/>
      <c r="CJ119" s="61"/>
      <c r="CK119" s="172"/>
      <c r="CL119" s="61"/>
      <c r="CM119" s="61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9"/>
      <c r="HI119" s="69"/>
      <c r="HJ119" s="69"/>
      <c r="HK119" s="69"/>
      <c r="HL119" s="69"/>
      <c r="HP119" s="69"/>
      <c r="HQ119" s="69"/>
      <c r="HR119" s="69"/>
      <c r="HS119" s="69"/>
      <c r="HU119" s="69"/>
      <c r="HW119" s="69"/>
      <c r="HY119" s="69"/>
      <c r="IA119" s="69"/>
      <c r="IB119" s="69"/>
      <c r="ID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1"/>
      <c r="JB119" s="61"/>
      <c r="JC119" s="61"/>
      <c r="JD119" s="61"/>
    </row>
    <row r="120" spans="3:264" x14ac:dyDescent="0.25"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172"/>
      <c r="BV120" s="172"/>
      <c r="BW120" s="172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172"/>
      <c r="CI120" s="61"/>
      <c r="CJ120" s="61"/>
      <c r="CK120" s="172"/>
      <c r="CL120" s="61"/>
      <c r="CM120" s="61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9"/>
      <c r="HI120" s="69"/>
      <c r="HJ120" s="69"/>
      <c r="HK120" s="69"/>
      <c r="HL120" s="69"/>
      <c r="HP120" s="69"/>
      <c r="HQ120" s="69"/>
      <c r="HR120" s="69"/>
      <c r="HS120" s="69"/>
      <c r="HU120" s="69"/>
      <c r="HW120" s="69"/>
      <c r="HY120" s="69"/>
      <c r="IA120" s="69"/>
      <c r="IB120" s="69"/>
      <c r="ID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1"/>
      <c r="JB120" s="61"/>
      <c r="JC120" s="61"/>
      <c r="JD120" s="61"/>
    </row>
    <row r="121" spans="3:264" x14ac:dyDescent="0.25"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172"/>
      <c r="BV121" s="172"/>
      <c r="BW121" s="172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172"/>
      <c r="CI121" s="61"/>
      <c r="CJ121" s="61"/>
      <c r="CK121" s="172"/>
      <c r="CL121" s="61"/>
      <c r="CM121" s="61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9"/>
      <c r="HI121" s="69"/>
      <c r="HJ121" s="69"/>
      <c r="HK121" s="69"/>
      <c r="HL121" s="69"/>
      <c r="HP121" s="69"/>
      <c r="HQ121" s="69"/>
      <c r="HR121" s="69"/>
      <c r="HS121" s="69"/>
      <c r="HU121" s="69"/>
      <c r="HW121" s="69"/>
      <c r="HY121" s="69"/>
      <c r="IA121" s="69"/>
      <c r="IB121" s="69"/>
      <c r="ID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1"/>
      <c r="JB121" s="61"/>
      <c r="JC121" s="61"/>
      <c r="JD121" s="61"/>
    </row>
    <row r="122" spans="3:264" x14ac:dyDescent="0.25"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172"/>
      <c r="BV122" s="172"/>
      <c r="BW122" s="172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172"/>
      <c r="CI122" s="61"/>
      <c r="CJ122" s="61"/>
      <c r="CK122" s="172"/>
      <c r="CL122" s="61"/>
      <c r="CM122" s="61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9"/>
      <c r="HI122" s="69"/>
      <c r="HJ122" s="69"/>
      <c r="HK122" s="69"/>
      <c r="HL122" s="69"/>
      <c r="HP122" s="69"/>
      <c r="HQ122" s="69"/>
      <c r="HR122" s="69"/>
      <c r="HS122" s="69"/>
      <c r="HU122" s="69"/>
      <c r="HW122" s="69"/>
      <c r="HY122" s="69"/>
      <c r="IA122" s="69"/>
      <c r="IB122" s="69"/>
      <c r="ID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1"/>
      <c r="JB122" s="61"/>
      <c r="JC122" s="61"/>
      <c r="JD122" s="61"/>
    </row>
    <row r="123" spans="3:264" x14ac:dyDescent="0.25"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172"/>
      <c r="BV123" s="172"/>
      <c r="BW123" s="172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172"/>
      <c r="CI123" s="61"/>
      <c r="CJ123" s="61"/>
      <c r="CK123" s="172"/>
      <c r="CL123" s="61"/>
      <c r="CM123" s="61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9"/>
      <c r="HI123" s="69"/>
      <c r="HJ123" s="69"/>
      <c r="HK123" s="69"/>
      <c r="HL123" s="69"/>
      <c r="HP123" s="69"/>
      <c r="HQ123" s="69"/>
      <c r="HR123" s="69"/>
      <c r="HS123" s="69"/>
      <c r="HU123" s="69"/>
      <c r="HW123" s="69"/>
      <c r="HY123" s="69"/>
      <c r="IA123" s="69"/>
      <c r="IB123" s="69"/>
      <c r="ID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1"/>
      <c r="JB123" s="61"/>
      <c r="JC123" s="61"/>
      <c r="JD123" s="61"/>
    </row>
    <row r="124" spans="3:264" x14ac:dyDescent="0.25"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172"/>
      <c r="BV124" s="172"/>
      <c r="BW124" s="172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172"/>
      <c r="CI124" s="61"/>
      <c r="CJ124" s="61"/>
      <c r="CK124" s="172"/>
      <c r="CL124" s="61"/>
      <c r="CM124" s="61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9"/>
      <c r="HI124" s="69"/>
      <c r="HJ124" s="69"/>
      <c r="HK124" s="69"/>
      <c r="HL124" s="69"/>
      <c r="HP124" s="69"/>
      <c r="HQ124" s="69"/>
      <c r="HR124" s="69"/>
      <c r="HS124" s="69"/>
      <c r="HU124" s="69"/>
      <c r="HW124" s="69"/>
      <c r="HY124" s="69"/>
      <c r="IA124" s="69"/>
      <c r="IB124" s="69"/>
      <c r="ID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1"/>
      <c r="JB124" s="61"/>
      <c r="JC124" s="61"/>
      <c r="JD124" s="61"/>
    </row>
    <row r="125" spans="3:264" x14ac:dyDescent="0.25"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172"/>
      <c r="BV125" s="172"/>
      <c r="BW125" s="172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172"/>
      <c r="CI125" s="61"/>
      <c r="CJ125" s="61"/>
      <c r="CK125" s="172"/>
      <c r="CL125" s="61"/>
      <c r="CM125" s="61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9"/>
      <c r="HI125" s="69"/>
      <c r="HJ125" s="69"/>
      <c r="HK125" s="69"/>
      <c r="HL125" s="69"/>
      <c r="HP125" s="69"/>
      <c r="HQ125" s="69"/>
      <c r="HR125" s="69"/>
      <c r="HS125" s="69"/>
      <c r="HU125" s="69"/>
      <c r="HW125" s="69"/>
      <c r="HY125" s="69"/>
      <c r="IA125" s="69"/>
      <c r="IB125" s="69"/>
      <c r="ID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1"/>
      <c r="JB125" s="61"/>
      <c r="JC125" s="61"/>
      <c r="JD125" s="61"/>
    </row>
    <row r="126" spans="3:264" x14ac:dyDescent="0.25"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172"/>
      <c r="BV126" s="172"/>
      <c r="BW126" s="172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172"/>
      <c r="CI126" s="61"/>
      <c r="CJ126" s="61"/>
      <c r="CK126" s="172"/>
      <c r="CL126" s="61"/>
      <c r="CM126" s="61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9"/>
      <c r="HI126" s="69"/>
      <c r="HJ126" s="69"/>
      <c r="HK126" s="69"/>
      <c r="HL126" s="69"/>
      <c r="HP126" s="69"/>
      <c r="HQ126" s="69"/>
      <c r="HR126" s="69"/>
      <c r="HS126" s="69"/>
      <c r="HU126" s="69"/>
      <c r="HW126" s="69"/>
      <c r="HY126" s="69"/>
      <c r="IA126" s="69"/>
      <c r="IB126" s="69"/>
      <c r="ID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1"/>
      <c r="JB126" s="61"/>
      <c r="JC126" s="61"/>
      <c r="JD126" s="61"/>
    </row>
    <row r="127" spans="3:264" x14ac:dyDescent="0.25"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172"/>
      <c r="BV127" s="172"/>
      <c r="BW127" s="172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172"/>
      <c r="CI127" s="61"/>
      <c r="CJ127" s="61"/>
      <c r="CK127" s="172"/>
      <c r="CL127" s="61"/>
      <c r="CM127" s="61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9"/>
      <c r="HI127" s="69"/>
      <c r="HJ127" s="69"/>
      <c r="HK127" s="69"/>
      <c r="HL127" s="69"/>
      <c r="HP127" s="69"/>
      <c r="HQ127" s="69"/>
      <c r="HR127" s="69"/>
      <c r="HS127" s="69"/>
      <c r="HU127" s="69"/>
      <c r="HW127" s="69"/>
      <c r="HY127" s="69"/>
      <c r="IA127" s="69"/>
      <c r="IB127" s="69"/>
      <c r="ID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1"/>
      <c r="JB127" s="61"/>
      <c r="JC127" s="61"/>
      <c r="JD127" s="61"/>
    </row>
    <row r="128" spans="3:264" x14ac:dyDescent="0.25"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172"/>
      <c r="BV128" s="172"/>
      <c r="BW128" s="172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172"/>
      <c r="CI128" s="61"/>
      <c r="CJ128" s="61"/>
      <c r="CK128" s="172"/>
      <c r="CL128" s="61"/>
      <c r="CM128" s="61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9"/>
      <c r="HI128" s="69"/>
      <c r="HJ128" s="69"/>
      <c r="HK128" s="69"/>
      <c r="HL128" s="69"/>
      <c r="HP128" s="69"/>
      <c r="HQ128" s="69"/>
      <c r="HR128" s="69"/>
      <c r="HS128" s="69"/>
      <c r="HU128" s="69"/>
      <c r="HW128" s="69"/>
      <c r="HY128" s="69"/>
      <c r="IA128" s="69"/>
      <c r="IB128" s="69"/>
      <c r="ID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1"/>
      <c r="JB128" s="61"/>
      <c r="JC128" s="61"/>
      <c r="JD128" s="61"/>
    </row>
    <row r="129" spans="3:264" x14ac:dyDescent="0.25"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172"/>
      <c r="BV129" s="172"/>
      <c r="BW129" s="172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172"/>
      <c r="CI129" s="61"/>
      <c r="CJ129" s="61"/>
      <c r="CK129" s="172"/>
      <c r="CL129" s="61"/>
      <c r="CM129" s="61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9"/>
      <c r="HI129" s="69"/>
      <c r="HJ129" s="69"/>
      <c r="HK129" s="69"/>
      <c r="HL129" s="69"/>
      <c r="HP129" s="69"/>
      <c r="HQ129" s="69"/>
      <c r="HR129" s="69"/>
      <c r="HS129" s="69"/>
      <c r="HU129" s="69"/>
      <c r="HW129" s="69"/>
      <c r="HY129" s="69"/>
      <c r="IA129" s="69"/>
      <c r="IB129" s="69"/>
      <c r="ID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1"/>
      <c r="JB129" s="61"/>
      <c r="JC129" s="61"/>
      <c r="JD129" s="61"/>
    </row>
    <row r="130" spans="3:264" x14ac:dyDescent="0.25"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172"/>
      <c r="BV130" s="172"/>
      <c r="BW130" s="172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172"/>
      <c r="CI130" s="61"/>
      <c r="CJ130" s="61"/>
      <c r="CK130" s="172"/>
      <c r="CL130" s="61"/>
      <c r="CM130" s="61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9"/>
      <c r="HI130" s="69"/>
      <c r="HJ130" s="69"/>
      <c r="HK130" s="69"/>
      <c r="HL130" s="69"/>
      <c r="HP130" s="69"/>
      <c r="HQ130" s="69"/>
      <c r="HR130" s="69"/>
      <c r="HS130" s="69"/>
      <c r="HU130" s="69"/>
      <c r="HW130" s="69"/>
      <c r="HY130" s="69"/>
      <c r="IA130" s="69"/>
      <c r="IB130" s="69"/>
      <c r="ID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1"/>
      <c r="JB130" s="61"/>
      <c r="JC130" s="61"/>
      <c r="JD130" s="61"/>
    </row>
    <row r="131" spans="3:264" x14ac:dyDescent="0.25"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172"/>
      <c r="BV131" s="172"/>
      <c r="BW131" s="172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172"/>
      <c r="CI131" s="61"/>
      <c r="CJ131" s="61"/>
      <c r="CK131" s="172"/>
      <c r="CL131" s="61"/>
      <c r="CM131" s="61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9"/>
      <c r="HI131" s="69"/>
      <c r="HJ131" s="69"/>
      <c r="HK131" s="69"/>
      <c r="HL131" s="69"/>
      <c r="HP131" s="69"/>
      <c r="HQ131" s="69"/>
      <c r="HR131" s="69"/>
      <c r="HS131" s="69"/>
      <c r="HU131" s="69"/>
      <c r="HW131" s="69"/>
      <c r="HY131" s="69"/>
      <c r="IA131" s="69"/>
      <c r="IB131" s="69"/>
      <c r="ID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1"/>
      <c r="JB131" s="61"/>
      <c r="JC131" s="61"/>
      <c r="JD131" s="61"/>
    </row>
    <row r="132" spans="3:264" x14ac:dyDescent="0.25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172"/>
      <c r="BV132" s="172"/>
      <c r="BW132" s="172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172"/>
      <c r="CI132" s="61"/>
      <c r="CJ132" s="61"/>
      <c r="CK132" s="172"/>
      <c r="CL132" s="61"/>
      <c r="CM132" s="61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9"/>
      <c r="HI132" s="69"/>
      <c r="HJ132" s="69"/>
      <c r="HK132" s="69"/>
      <c r="HL132" s="69"/>
      <c r="HP132" s="69"/>
      <c r="HQ132" s="69"/>
      <c r="HR132" s="69"/>
      <c r="HS132" s="69"/>
      <c r="HU132" s="69"/>
      <c r="HW132" s="69"/>
      <c r="HY132" s="69"/>
      <c r="IA132" s="69"/>
      <c r="IB132" s="69"/>
      <c r="ID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1"/>
      <c r="JB132" s="61"/>
      <c r="JC132" s="61"/>
      <c r="JD132" s="61"/>
    </row>
    <row r="133" spans="3:264" x14ac:dyDescent="0.25"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172"/>
      <c r="BV133" s="172"/>
      <c r="BW133" s="172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172"/>
      <c r="CI133" s="61"/>
      <c r="CJ133" s="61"/>
      <c r="CK133" s="172"/>
      <c r="CL133" s="61"/>
      <c r="CM133" s="61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9"/>
      <c r="HI133" s="69"/>
      <c r="HJ133" s="69"/>
      <c r="HK133" s="69"/>
      <c r="HL133" s="69"/>
      <c r="HP133" s="69"/>
      <c r="HQ133" s="69"/>
      <c r="HR133" s="69"/>
      <c r="HS133" s="69"/>
      <c r="HU133" s="69"/>
      <c r="HW133" s="69"/>
      <c r="HY133" s="69"/>
      <c r="IA133" s="69"/>
      <c r="IB133" s="69"/>
      <c r="ID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1"/>
      <c r="JB133" s="61"/>
      <c r="JC133" s="61"/>
      <c r="JD133" s="61"/>
    </row>
    <row r="134" spans="3:264" x14ac:dyDescent="0.25"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172"/>
      <c r="BV134" s="172"/>
      <c r="BW134" s="172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172"/>
      <c r="CI134" s="61"/>
      <c r="CJ134" s="61"/>
      <c r="CK134" s="172"/>
      <c r="CL134" s="61"/>
      <c r="CM134" s="61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9"/>
      <c r="HI134" s="69"/>
      <c r="HJ134" s="69"/>
      <c r="HK134" s="69"/>
      <c r="HL134" s="69"/>
      <c r="HP134" s="69"/>
      <c r="HQ134" s="69"/>
      <c r="HR134" s="69"/>
      <c r="HS134" s="69"/>
      <c r="HU134" s="69"/>
      <c r="HW134" s="69"/>
      <c r="HY134" s="69"/>
      <c r="IA134" s="69"/>
      <c r="IB134" s="69"/>
      <c r="ID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1"/>
      <c r="JB134" s="61"/>
      <c r="JC134" s="61"/>
      <c r="JD134" s="61"/>
    </row>
    <row r="135" spans="3:264" x14ac:dyDescent="0.25"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172"/>
      <c r="BV135" s="172"/>
      <c r="BW135" s="172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172"/>
      <c r="CI135" s="61"/>
      <c r="CJ135" s="61"/>
      <c r="CK135" s="172"/>
      <c r="CL135" s="61"/>
      <c r="CM135" s="61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9"/>
      <c r="HI135" s="69"/>
      <c r="HJ135" s="69"/>
      <c r="HK135" s="69"/>
      <c r="HL135" s="69"/>
      <c r="HP135" s="69"/>
      <c r="HQ135" s="69"/>
      <c r="HR135" s="69"/>
      <c r="HS135" s="69"/>
      <c r="HU135" s="69"/>
      <c r="HW135" s="69"/>
      <c r="HY135" s="69"/>
      <c r="IA135" s="69"/>
      <c r="IB135" s="69"/>
      <c r="ID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1"/>
      <c r="JB135" s="61"/>
      <c r="JC135" s="61"/>
      <c r="JD135" s="61"/>
    </row>
    <row r="136" spans="3:264" x14ac:dyDescent="0.25"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172"/>
      <c r="BV136" s="172"/>
      <c r="BW136" s="172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172"/>
      <c r="CI136" s="61"/>
      <c r="CJ136" s="61"/>
      <c r="CK136" s="172"/>
      <c r="CL136" s="61"/>
      <c r="CM136" s="61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9"/>
      <c r="HI136" s="69"/>
      <c r="HJ136" s="69"/>
      <c r="HK136" s="69"/>
      <c r="HL136" s="69"/>
      <c r="HP136" s="69"/>
      <c r="HQ136" s="69"/>
      <c r="HR136" s="69"/>
      <c r="HS136" s="69"/>
      <c r="HU136" s="69"/>
      <c r="HW136" s="69"/>
      <c r="HY136" s="69"/>
      <c r="IA136" s="69"/>
      <c r="IB136" s="69"/>
      <c r="ID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1"/>
      <c r="JB136" s="61"/>
      <c r="JC136" s="61"/>
      <c r="JD136" s="61"/>
    </row>
    <row r="137" spans="3:264" x14ac:dyDescent="0.25"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172"/>
      <c r="BV137" s="172"/>
      <c r="BW137" s="172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172"/>
      <c r="CI137" s="61"/>
      <c r="CJ137" s="61"/>
      <c r="CK137" s="172"/>
      <c r="CL137" s="61"/>
      <c r="CM137" s="61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9"/>
      <c r="HI137" s="69"/>
      <c r="HJ137" s="69"/>
      <c r="HK137" s="69"/>
      <c r="HL137" s="69"/>
      <c r="HP137" s="69"/>
      <c r="HQ137" s="69"/>
      <c r="HR137" s="69"/>
      <c r="HS137" s="69"/>
      <c r="HU137" s="69"/>
      <c r="HW137" s="69"/>
      <c r="HY137" s="69"/>
      <c r="IA137" s="69"/>
      <c r="IB137" s="69"/>
      <c r="ID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1"/>
      <c r="JB137" s="61"/>
      <c r="JC137" s="61"/>
      <c r="JD137" s="61"/>
    </row>
    <row r="138" spans="3:264" x14ac:dyDescent="0.25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172"/>
      <c r="BV138" s="172"/>
      <c r="BW138" s="172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172"/>
      <c r="CI138" s="61"/>
      <c r="CJ138" s="61"/>
      <c r="CK138" s="172"/>
      <c r="CL138" s="61"/>
      <c r="CM138" s="61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9"/>
      <c r="HI138" s="69"/>
      <c r="HJ138" s="69"/>
      <c r="HK138" s="69"/>
      <c r="HL138" s="69"/>
      <c r="HP138" s="69"/>
      <c r="HQ138" s="69"/>
      <c r="HR138" s="69"/>
      <c r="HS138" s="69"/>
      <c r="HU138" s="69"/>
      <c r="HW138" s="69"/>
      <c r="HY138" s="69"/>
      <c r="IA138" s="69"/>
      <c r="IB138" s="69"/>
      <c r="ID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1"/>
      <c r="JB138" s="61"/>
      <c r="JC138" s="61"/>
      <c r="JD138" s="61"/>
    </row>
    <row r="139" spans="3:264" x14ac:dyDescent="0.25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172"/>
      <c r="BV139" s="172"/>
      <c r="BW139" s="172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172"/>
      <c r="CI139" s="61"/>
      <c r="CJ139" s="61"/>
      <c r="CK139" s="172"/>
      <c r="CL139" s="61"/>
      <c r="CM139" s="61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9"/>
      <c r="HI139" s="69"/>
      <c r="HJ139" s="69"/>
      <c r="HK139" s="69"/>
      <c r="HL139" s="69"/>
      <c r="HP139" s="69"/>
      <c r="HQ139" s="69"/>
      <c r="HR139" s="69"/>
      <c r="HS139" s="69"/>
      <c r="HU139" s="69"/>
      <c r="HW139" s="69"/>
      <c r="HY139" s="69"/>
      <c r="IA139" s="69"/>
      <c r="IB139" s="69"/>
      <c r="ID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1"/>
      <c r="JB139" s="61"/>
      <c r="JC139" s="61"/>
      <c r="JD139" s="61"/>
    </row>
    <row r="140" spans="3:264" x14ac:dyDescent="0.25"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172"/>
      <c r="BV140" s="172"/>
      <c r="BW140" s="172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172"/>
      <c r="CI140" s="61"/>
      <c r="CJ140" s="61"/>
      <c r="CK140" s="172"/>
      <c r="CL140" s="61"/>
      <c r="CM140" s="61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9"/>
      <c r="HI140" s="69"/>
      <c r="HJ140" s="69"/>
      <c r="HK140" s="69"/>
      <c r="HL140" s="69"/>
      <c r="HP140" s="69"/>
      <c r="HQ140" s="69"/>
      <c r="HR140" s="69"/>
      <c r="HS140" s="69"/>
      <c r="HU140" s="69"/>
      <c r="HW140" s="69"/>
      <c r="HY140" s="69"/>
      <c r="IA140" s="69"/>
      <c r="IB140" s="69"/>
      <c r="ID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1"/>
      <c r="JB140" s="61"/>
      <c r="JC140" s="61"/>
      <c r="JD140" s="61"/>
    </row>
    <row r="141" spans="3:264" x14ac:dyDescent="0.25"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172"/>
      <c r="BV141" s="172"/>
      <c r="BW141" s="172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172"/>
      <c r="CI141" s="61"/>
      <c r="CJ141" s="61"/>
      <c r="CK141" s="172"/>
      <c r="CL141" s="61"/>
      <c r="CM141" s="61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9"/>
      <c r="HI141" s="69"/>
      <c r="HJ141" s="69"/>
      <c r="HK141" s="69"/>
      <c r="HL141" s="69"/>
      <c r="HP141" s="69"/>
      <c r="HQ141" s="69"/>
      <c r="HR141" s="69"/>
      <c r="HS141" s="69"/>
      <c r="HU141" s="69"/>
      <c r="HW141" s="69"/>
      <c r="HY141" s="69"/>
      <c r="IA141" s="69"/>
      <c r="IB141" s="69"/>
      <c r="ID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1"/>
      <c r="JB141" s="61"/>
      <c r="JC141" s="61"/>
      <c r="JD141" s="61"/>
    </row>
    <row r="142" spans="3:264" x14ac:dyDescent="0.25"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172"/>
      <c r="BV142" s="172"/>
      <c r="BW142" s="172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172"/>
      <c r="CI142" s="61"/>
      <c r="CJ142" s="61"/>
      <c r="CK142" s="172"/>
      <c r="CL142" s="61"/>
      <c r="CM142" s="61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9"/>
      <c r="HI142" s="69"/>
      <c r="HJ142" s="69"/>
      <c r="HK142" s="69"/>
      <c r="HL142" s="69"/>
      <c r="HP142" s="69"/>
      <c r="HQ142" s="69"/>
      <c r="HR142" s="69"/>
      <c r="HS142" s="69"/>
      <c r="HU142" s="69"/>
      <c r="HW142" s="69"/>
      <c r="HY142" s="69"/>
      <c r="IA142" s="69"/>
      <c r="IB142" s="69"/>
      <c r="ID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1"/>
      <c r="JB142" s="61"/>
      <c r="JC142" s="61"/>
      <c r="JD142" s="61"/>
    </row>
    <row r="143" spans="3:264" x14ac:dyDescent="0.25"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172"/>
      <c r="BV143" s="172"/>
      <c r="BW143" s="172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172"/>
      <c r="CI143" s="61"/>
      <c r="CJ143" s="61"/>
      <c r="CK143" s="172"/>
      <c r="CL143" s="61"/>
      <c r="CM143" s="61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9"/>
      <c r="HI143" s="69"/>
      <c r="HJ143" s="69"/>
      <c r="HK143" s="69"/>
      <c r="HL143" s="69"/>
      <c r="HP143" s="69"/>
      <c r="HQ143" s="69"/>
      <c r="HR143" s="69"/>
      <c r="HS143" s="69"/>
      <c r="HU143" s="69"/>
      <c r="HW143" s="69"/>
      <c r="HY143" s="69"/>
      <c r="IA143" s="69"/>
      <c r="IB143" s="69"/>
      <c r="ID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1"/>
      <c r="JB143" s="61"/>
      <c r="JC143" s="61"/>
      <c r="JD143" s="61"/>
    </row>
    <row r="144" spans="3:264" x14ac:dyDescent="0.25"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172"/>
      <c r="BV144" s="172"/>
      <c r="BW144" s="172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172"/>
      <c r="CI144" s="61"/>
      <c r="CJ144" s="61"/>
      <c r="CK144" s="172"/>
      <c r="CL144" s="61"/>
      <c r="CM144" s="61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9"/>
      <c r="HI144" s="69"/>
      <c r="HJ144" s="69"/>
      <c r="HK144" s="69"/>
      <c r="HL144" s="69"/>
      <c r="HP144" s="69"/>
      <c r="HQ144" s="69"/>
      <c r="HR144" s="69"/>
      <c r="HS144" s="69"/>
      <c r="HU144" s="69"/>
      <c r="HW144" s="69"/>
      <c r="HY144" s="69"/>
      <c r="IA144" s="69"/>
      <c r="IB144" s="69"/>
      <c r="ID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1"/>
      <c r="JB144" s="61"/>
      <c r="JC144" s="61"/>
      <c r="JD144" s="61"/>
    </row>
    <row r="145" spans="3:264" x14ac:dyDescent="0.25"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172"/>
      <c r="BV145" s="172"/>
      <c r="BW145" s="172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172"/>
      <c r="CI145" s="61"/>
      <c r="CJ145" s="61"/>
      <c r="CK145" s="172"/>
      <c r="CL145" s="61"/>
      <c r="CM145" s="61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9"/>
      <c r="HI145" s="69"/>
      <c r="HJ145" s="69"/>
      <c r="HK145" s="69"/>
      <c r="HL145" s="69"/>
      <c r="HP145" s="69"/>
      <c r="HQ145" s="69"/>
      <c r="HR145" s="69"/>
      <c r="HS145" s="69"/>
      <c r="HU145" s="69"/>
      <c r="HW145" s="69"/>
      <c r="HY145" s="69"/>
      <c r="IA145" s="69"/>
      <c r="IB145" s="69"/>
      <c r="ID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1"/>
      <c r="JB145" s="61"/>
      <c r="JC145" s="61"/>
      <c r="JD145" s="61"/>
    </row>
    <row r="146" spans="3:264" x14ac:dyDescent="0.25"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172"/>
      <c r="BV146" s="172"/>
      <c r="BW146" s="172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172"/>
      <c r="CI146" s="61"/>
      <c r="CJ146" s="61"/>
      <c r="CK146" s="172"/>
      <c r="CL146" s="61"/>
      <c r="CM146" s="61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9"/>
      <c r="HI146" s="69"/>
      <c r="HJ146" s="69"/>
      <c r="HK146" s="69"/>
      <c r="HL146" s="69"/>
      <c r="HP146" s="69"/>
      <c r="HQ146" s="69"/>
      <c r="HR146" s="69"/>
      <c r="HS146" s="69"/>
      <c r="HU146" s="69"/>
      <c r="HW146" s="69"/>
      <c r="HY146" s="69"/>
      <c r="IA146" s="69"/>
      <c r="IB146" s="69"/>
      <c r="ID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1"/>
      <c r="JB146" s="61"/>
      <c r="JC146" s="61"/>
      <c r="JD146" s="61"/>
    </row>
    <row r="147" spans="3:264" x14ac:dyDescent="0.25"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172"/>
      <c r="BV147" s="172"/>
      <c r="BW147" s="172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172"/>
      <c r="CI147" s="61"/>
      <c r="CJ147" s="61"/>
      <c r="CK147" s="172"/>
      <c r="CL147" s="61"/>
      <c r="CM147" s="61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9"/>
      <c r="HI147" s="69"/>
      <c r="HJ147" s="69"/>
      <c r="HK147" s="69"/>
      <c r="HL147" s="69"/>
      <c r="HP147" s="69"/>
      <c r="HQ147" s="69"/>
      <c r="HR147" s="69"/>
      <c r="HS147" s="69"/>
      <c r="HU147" s="69"/>
      <c r="HW147" s="69"/>
      <c r="HY147" s="69"/>
      <c r="IA147" s="69"/>
      <c r="IB147" s="69"/>
      <c r="ID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1"/>
      <c r="JB147" s="61"/>
      <c r="JC147" s="61"/>
      <c r="JD147" s="61"/>
    </row>
    <row r="148" spans="3:264" x14ac:dyDescent="0.25"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172"/>
      <c r="BV148" s="172"/>
      <c r="BW148" s="172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172"/>
      <c r="CI148" s="61"/>
      <c r="CJ148" s="61"/>
      <c r="CK148" s="172"/>
      <c r="CL148" s="61"/>
      <c r="CM148" s="61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9"/>
      <c r="HI148" s="69"/>
      <c r="HJ148" s="69"/>
      <c r="HK148" s="69"/>
      <c r="HL148" s="69"/>
      <c r="HP148" s="69"/>
      <c r="HQ148" s="69"/>
      <c r="HR148" s="69"/>
      <c r="HS148" s="69"/>
      <c r="HU148" s="69"/>
      <c r="HW148" s="69"/>
      <c r="HY148" s="69"/>
      <c r="IA148" s="69"/>
      <c r="IB148" s="69"/>
      <c r="ID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1"/>
      <c r="JB148" s="61"/>
      <c r="JC148" s="61"/>
      <c r="JD148" s="61"/>
    </row>
    <row r="149" spans="3:264" x14ac:dyDescent="0.25"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172"/>
      <c r="BV149" s="172"/>
      <c r="BW149" s="172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172"/>
      <c r="CI149" s="61"/>
      <c r="CJ149" s="61"/>
      <c r="CK149" s="172"/>
      <c r="CL149" s="61"/>
      <c r="CM149" s="61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9"/>
      <c r="HI149" s="69"/>
      <c r="HJ149" s="69"/>
      <c r="HK149" s="69"/>
      <c r="HL149" s="69"/>
      <c r="HP149" s="69"/>
      <c r="HQ149" s="69"/>
      <c r="HR149" s="69"/>
      <c r="HS149" s="69"/>
      <c r="HU149" s="69"/>
      <c r="HW149" s="69"/>
      <c r="HY149" s="69"/>
      <c r="IA149" s="69"/>
      <c r="IB149" s="69"/>
      <c r="ID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1"/>
      <c r="JB149" s="61"/>
      <c r="JC149" s="61"/>
      <c r="JD149" s="61"/>
    </row>
    <row r="150" spans="3:264" x14ac:dyDescent="0.25"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172"/>
      <c r="BV150" s="172"/>
      <c r="BW150" s="172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172"/>
      <c r="CI150" s="61"/>
      <c r="CJ150" s="61"/>
      <c r="CK150" s="172"/>
      <c r="CL150" s="61"/>
      <c r="CM150" s="61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9"/>
      <c r="HI150" s="69"/>
      <c r="HJ150" s="69"/>
      <c r="HK150" s="69"/>
      <c r="HL150" s="69"/>
      <c r="HP150" s="69"/>
      <c r="HQ150" s="69"/>
      <c r="HR150" s="69"/>
      <c r="HS150" s="69"/>
      <c r="HU150" s="69"/>
      <c r="HW150" s="69"/>
      <c r="HY150" s="69"/>
      <c r="IA150" s="69"/>
      <c r="IB150" s="69"/>
      <c r="ID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1"/>
      <c r="JB150" s="61"/>
      <c r="JC150" s="61"/>
      <c r="JD150" s="61"/>
    </row>
    <row r="151" spans="3:264" x14ac:dyDescent="0.25"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172"/>
      <c r="BV151" s="172"/>
      <c r="BW151" s="172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172"/>
      <c r="CI151" s="61"/>
      <c r="CJ151" s="61"/>
      <c r="CK151" s="172"/>
      <c r="CL151" s="61"/>
      <c r="CM151" s="61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9"/>
      <c r="HI151" s="69"/>
      <c r="HJ151" s="69"/>
      <c r="HK151" s="69"/>
      <c r="HL151" s="69"/>
      <c r="HP151" s="69"/>
      <c r="HQ151" s="69"/>
      <c r="HR151" s="69"/>
      <c r="HS151" s="69"/>
      <c r="HU151" s="69"/>
      <c r="HW151" s="69"/>
      <c r="HY151" s="69"/>
      <c r="IA151" s="69"/>
      <c r="IB151" s="69"/>
      <c r="ID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1"/>
      <c r="JB151" s="61"/>
      <c r="JC151" s="61"/>
      <c r="JD151" s="61"/>
    </row>
    <row r="152" spans="3:264" x14ac:dyDescent="0.25"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172"/>
      <c r="BV152" s="172"/>
      <c r="BW152" s="172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172"/>
      <c r="CI152" s="61"/>
      <c r="CJ152" s="61"/>
      <c r="CK152" s="172"/>
      <c r="CL152" s="61"/>
      <c r="CM152" s="61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9"/>
      <c r="HI152" s="69"/>
      <c r="HJ152" s="69"/>
      <c r="HK152" s="69"/>
      <c r="HL152" s="69"/>
      <c r="HP152" s="69"/>
      <c r="HQ152" s="69"/>
      <c r="HR152" s="69"/>
      <c r="HS152" s="69"/>
      <c r="HU152" s="69"/>
      <c r="HW152" s="69"/>
      <c r="HY152" s="69"/>
      <c r="IA152" s="69"/>
      <c r="IB152" s="69"/>
      <c r="ID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1"/>
      <c r="JB152" s="61"/>
      <c r="JC152" s="61"/>
      <c r="JD152" s="61"/>
    </row>
    <row r="153" spans="3:264" x14ac:dyDescent="0.25"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172"/>
      <c r="BV153" s="172"/>
      <c r="BW153" s="172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172"/>
      <c r="CI153" s="61"/>
      <c r="CJ153" s="61"/>
      <c r="CK153" s="172"/>
      <c r="CL153" s="61"/>
      <c r="CM153" s="61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9"/>
      <c r="HI153" s="69"/>
      <c r="HJ153" s="69"/>
      <c r="HK153" s="69"/>
      <c r="HL153" s="69"/>
      <c r="HP153" s="69"/>
      <c r="HQ153" s="69"/>
      <c r="HR153" s="69"/>
      <c r="HS153" s="69"/>
      <c r="HU153" s="69"/>
      <c r="HW153" s="69"/>
      <c r="HY153" s="69"/>
      <c r="IA153" s="69"/>
      <c r="IB153" s="69"/>
      <c r="ID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1"/>
      <c r="JB153" s="61"/>
      <c r="JC153" s="61"/>
      <c r="JD153" s="61"/>
    </row>
    <row r="154" spans="3:264" x14ac:dyDescent="0.25"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172"/>
      <c r="BV154" s="172"/>
      <c r="BW154" s="172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172"/>
      <c r="CI154" s="61"/>
      <c r="CJ154" s="61"/>
      <c r="CK154" s="172"/>
      <c r="CL154" s="61"/>
      <c r="CM154" s="61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9"/>
      <c r="HI154" s="69"/>
      <c r="HJ154" s="69"/>
      <c r="HK154" s="69"/>
      <c r="HL154" s="69"/>
      <c r="HP154" s="69"/>
      <c r="HQ154" s="69"/>
      <c r="HR154" s="69"/>
      <c r="HS154" s="69"/>
      <c r="HU154" s="69"/>
      <c r="HW154" s="69"/>
      <c r="HY154" s="69"/>
      <c r="IA154" s="69"/>
      <c r="IB154" s="69"/>
      <c r="ID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1"/>
      <c r="JB154" s="61"/>
      <c r="JC154" s="61"/>
      <c r="JD154" s="61"/>
    </row>
    <row r="155" spans="3:264" x14ac:dyDescent="0.25"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172"/>
      <c r="BV155" s="172"/>
      <c r="BW155" s="172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172"/>
      <c r="CI155" s="61"/>
      <c r="CJ155" s="61"/>
      <c r="CK155" s="172"/>
      <c r="CL155" s="61"/>
      <c r="CM155" s="61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9"/>
      <c r="HI155" s="69"/>
      <c r="HJ155" s="69"/>
      <c r="HK155" s="69"/>
      <c r="HL155" s="69"/>
      <c r="HP155" s="69"/>
      <c r="HQ155" s="69"/>
      <c r="HR155" s="69"/>
      <c r="HS155" s="69"/>
      <c r="HU155" s="69"/>
      <c r="HW155" s="69"/>
      <c r="HY155" s="69"/>
      <c r="IA155" s="69"/>
      <c r="IB155" s="69"/>
      <c r="ID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1"/>
      <c r="JB155" s="61"/>
      <c r="JC155" s="61"/>
      <c r="JD155" s="61"/>
    </row>
    <row r="156" spans="3:264" x14ac:dyDescent="0.25"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172"/>
      <c r="BV156" s="172"/>
      <c r="BW156" s="172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172"/>
      <c r="CI156" s="61"/>
      <c r="CJ156" s="61"/>
      <c r="CK156" s="172"/>
      <c r="CL156" s="61"/>
      <c r="CM156" s="61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9"/>
      <c r="HI156" s="69"/>
      <c r="HJ156" s="69"/>
      <c r="HK156" s="69"/>
      <c r="HL156" s="69"/>
      <c r="HP156" s="69"/>
      <c r="HQ156" s="69"/>
      <c r="HR156" s="69"/>
      <c r="HS156" s="69"/>
      <c r="HU156" s="69"/>
      <c r="HW156" s="69"/>
      <c r="HY156" s="69"/>
      <c r="IA156" s="69"/>
      <c r="IB156" s="69"/>
      <c r="ID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1"/>
      <c r="JB156" s="61"/>
      <c r="JC156" s="61"/>
      <c r="JD156" s="61"/>
    </row>
    <row r="157" spans="3:264" x14ac:dyDescent="0.25"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172"/>
      <c r="BV157" s="172"/>
      <c r="BW157" s="172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172"/>
      <c r="CI157" s="61"/>
      <c r="CJ157" s="61"/>
      <c r="CK157" s="172"/>
      <c r="CL157" s="61"/>
      <c r="CM157" s="61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9"/>
      <c r="HI157" s="69"/>
      <c r="HJ157" s="69"/>
      <c r="HK157" s="69"/>
      <c r="HL157" s="69"/>
      <c r="HP157" s="69"/>
      <c r="HQ157" s="69"/>
      <c r="HR157" s="69"/>
      <c r="HS157" s="69"/>
      <c r="HU157" s="69"/>
      <c r="HW157" s="69"/>
      <c r="HY157" s="69"/>
      <c r="IA157" s="69"/>
      <c r="IB157" s="69"/>
      <c r="ID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1"/>
      <c r="JB157" s="61"/>
      <c r="JC157" s="61"/>
      <c r="JD157" s="61"/>
    </row>
    <row r="158" spans="3:264" x14ac:dyDescent="0.25"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172"/>
      <c r="BV158" s="172"/>
      <c r="BW158" s="172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172"/>
      <c r="CI158" s="61"/>
      <c r="CJ158" s="61"/>
      <c r="CK158" s="172"/>
      <c r="CL158" s="61"/>
      <c r="CM158" s="61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9"/>
      <c r="HI158" s="69"/>
      <c r="HJ158" s="69"/>
      <c r="HK158" s="69"/>
      <c r="HL158" s="69"/>
      <c r="HP158" s="69"/>
      <c r="HQ158" s="69"/>
      <c r="HR158" s="69"/>
      <c r="HS158" s="69"/>
      <c r="HU158" s="69"/>
      <c r="HW158" s="69"/>
      <c r="HY158" s="69"/>
      <c r="IA158" s="69"/>
      <c r="IB158" s="69"/>
      <c r="ID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1"/>
      <c r="JB158" s="61"/>
      <c r="JC158" s="61"/>
      <c r="JD158" s="61"/>
    </row>
    <row r="159" spans="3:264" x14ac:dyDescent="0.25"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172"/>
      <c r="BV159" s="172"/>
      <c r="BW159" s="172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172"/>
      <c r="CI159" s="61"/>
      <c r="CJ159" s="61"/>
      <c r="CK159" s="172"/>
      <c r="CL159" s="61"/>
      <c r="CM159" s="61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9"/>
      <c r="HI159" s="69"/>
      <c r="HJ159" s="69"/>
      <c r="HK159" s="69"/>
      <c r="HL159" s="69"/>
      <c r="HP159" s="69"/>
      <c r="HQ159" s="69"/>
      <c r="HR159" s="69"/>
      <c r="HS159" s="69"/>
      <c r="HU159" s="69"/>
      <c r="HW159" s="69"/>
      <c r="HY159" s="69"/>
      <c r="IA159" s="69"/>
      <c r="IB159" s="69"/>
      <c r="ID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1"/>
      <c r="JB159" s="61"/>
      <c r="JC159" s="61"/>
      <c r="JD159" s="61"/>
    </row>
    <row r="160" spans="3:264" x14ac:dyDescent="0.25"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172"/>
      <c r="BV160" s="172"/>
      <c r="BW160" s="172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172"/>
      <c r="CI160" s="61"/>
      <c r="CJ160" s="61"/>
      <c r="CK160" s="172"/>
      <c r="CL160" s="61"/>
      <c r="CM160" s="61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9"/>
      <c r="HI160" s="69"/>
      <c r="HJ160" s="69"/>
      <c r="HK160" s="69"/>
      <c r="HL160" s="69"/>
      <c r="HP160" s="69"/>
      <c r="HQ160" s="69"/>
      <c r="HR160" s="69"/>
      <c r="HS160" s="69"/>
      <c r="HU160" s="69"/>
      <c r="HW160" s="69"/>
      <c r="HY160" s="69"/>
      <c r="IA160" s="69"/>
      <c r="IB160" s="69"/>
      <c r="ID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1"/>
      <c r="JB160" s="61"/>
      <c r="JC160" s="61"/>
      <c r="JD160" s="61"/>
    </row>
    <row r="161" spans="3:264" x14ac:dyDescent="0.25"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172"/>
      <c r="BV161" s="172"/>
      <c r="BW161" s="172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172"/>
      <c r="CI161" s="61"/>
      <c r="CJ161" s="61"/>
      <c r="CK161" s="172"/>
      <c r="CL161" s="61"/>
      <c r="CM161" s="61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9"/>
      <c r="HI161" s="69"/>
      <c r="HJ161" s="69"/>
      <c r="HK161" s="69"/>
      <c r="HL161" s="69"/>
      <c r="HP161" s="69"/>
      <c r="HQ161" s="69"/>
      <c r="HR161" s="69"/>
      <c r="HS161" s="69"/>
      <c r="HU161" s="69"/>
      <c r="HW161" s="69"/>
      <c r="HY161" s="69"/>
      <c r="IA161" s="69"/>
      <c r="IB161" s="69"/>
      <c r="ID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1"/>
      <c r="JB161" s="61"/>
      <c r="JC161" s="61"/>
      <c r="JD161" s="61"/>
    </row>
    <row r="162" spans="3:264" x14ac:dyDescent="0.25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172"/>
      <c r="BV162" s="172"/>
      <c r="BW162" s="172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172"/>
      <c r="CI162" s="61"/>
      <c r="CJ162" s="61"/>
      <c r="CK162" s="172"/>
      <c r="CL162" s="61"/>
      <c r="CM162" s="61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9"/>
      <c r="HI162" s="69"/>
      <c r="HJ162" s="69"/>
      <c r="HK162" s="69"/>
      <c r="HL162" s="69"/>
      <c r="HP162" s="69"/>
      <c r="HQ162" s="69"/>
      <c r="HR162" s="69"/>
      <c r="HS162" s="69"/>
      <c r="HU162" s="69"/>
      <c r="HW162" s="69"/>
      <c r="HY162" s="69"/>
      <c r="IA162" s="69"/>
      <c r="IB162" s="69"/>
      <c r="ID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1"/>
      <c r="JB162" s="61"/>
      <c r="JC162" s="61"/>
      <c r="JD162" s="61"/>
    </row>
    <row r="163" spans="3:264" x14ac:dyDescent="0.25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172"/>
      <c r="BV163" s="172"/>
      <c r="BW163" s="172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172"/>
      <c r="CI163" s="61"/>
      <c r="CJ163" s="61"/>
      <c r="CK163" s="172"/>
      <c r="CL163" s="61"/>
      <c r="CM163" s="61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9"/>
      <c r="HI163" s="69"/>
      <c r="HJ163" s="69"/>
      <c r="HK163" s="69"/>
      <c r="HL163" s="69"/>
      <c r="HP163" s="69"/>
      <c r="HQ163" s="69"/>
      <c r="HR163" s="69"/>
      <c r="HS163" s="69"/>
      <c r="HU163" s="69"/>
      <c r="HW163" s="69"/>
      <c r="HY163" s="69"/>
      <c r="IA163" s="69"/>
      <c r="IB163" s="69"/>
      <c r="ID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1"/>
      <c r="JB163" s="61"/>
      <c r="JC163" s="61"/>
      <c r="JD163" s="61"/>
    </row>
    <row r="164" spans="3:264" x14ac:dyDescent="0.25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172"/>
      <c r="BV164" s="172"/>
      <c r="BW164" s="172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172"/>
      <c r="CI164" s="61"/>
      <c r="CJ164" s="61"/>
      <c r="CK164" s="172"/>
      <c r="CL164" s="61"/>
      <c r="CM164" s="61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9"/>
      <c r="HI164" s="69"/>
      <c r="HJ164" s="69"/>
      <c r="HK164" s="69"/>
      <c r="HL164" s="69"/>
      <c r="HP164" s="69"/>
      <c r="HQ164" s="69"/>
      <c r="HR164" s="69"/>
      <c r="HS164" s="69"/>
      <c r="HU164" s="69"/>
      <c r="HW164" s="69"/>
      <c r="HY164" s="69"/>
      <c r="IA164" s="69"/>
      <c r="IB164" s="69"/>
      <c r="ID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1"/>
      <c r="JB164" s="61"/>
      <c r="JC164" s="61"/>
      <c r="JD164" s="61"/>
    </row>
    <row r="165" spans="3:264" x14ac:dyDescent="0.25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172"/>
      <c r="BV165" s="172"/>
      <c r="BW165" s="172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172"/>
      <c r="CI165" s="61"/>
      <c r="CJ165" s="61"/>
      <c r="CK165" s="172"/>
      <c r="CL165" s="61"/>
      <c r="CM165" s="61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9"/>
      <c r="HI165" s="69"/>
      <c r="HJ165" s="69"/>
      <c r="HK165" s="69"/>
      <c r="HL165" s="69"/>
      <c r="HP165" s="69"/>
      <c r="HQ165" s="69"/>
      <c r="HR165" s="69"/>
      <c r="HS165" s="69"/>
      <c r="HU165" s="69"/>
      <c r="HW165" s="69"/>
      <c r="HY165" s="69"/>
      <c r="IA165" s="69"/>
      <c r="IB165" s="69"/>
      <c r="ID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1"/>
      <c r="JB165" s="61"/>
      <c r="JC165" s="61"/>
      <c r="JD165" s="61"/>
    </row>
    <row r="166" spans="3:264" x14ac:dyDescent="0.25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172"/>
      <c r="BV166" s="172"/>
      <c r="BW166" s="172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172"/>
      <c r="CI166" s="61"/>
      <c r="CJ166" s="61"/>
      <c r="CK166" s="172"/>
      <c r="CL166" s="61"/>
      <c r="CM166" s="61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9"/>
      <c r="HI166" s="69"/>
      <c r="HJ166" s="69"/>
      <c r="HK166" s="69"/>
      <c r="HL166" s="69"/>
      <c r="HP166" s="69"/>
      <c r="HQ166" s="69"/>
      <c r="HR166" s="69"/>
      <c r="HS166" s="69"/>
      <c r="HU166" s="69"/>
      <c r="HW166" s="69"/>
      <c r="HY166" s="69"/>
      <c r="IA166" s="69"/>
      <c r="IB166" s="69"/>
      <c r="ID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1"/>
      <c r="JB166" s="61"/>
      <c r="JC166" s="61"/>
      <c r="JD166" s="61"/>
    </row>
    <row r="167" spans="3:264" x14ac:dyDescent="0.25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172"/>
      <c r="BV167" s="172"/>
      <c r="BW167" s="172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172"/>
      <c r="CI167" s="61"/>
      <c r="CJ167" s="61"/>
      <c r="CK167" s="172"/>
      <c r="CL167" s="61"/>
      <c r="CM167" s="61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9"/>
      <c r="HI167" s="69"/>
      <c r="HJ167" s="69"/>
      <c r="HK167" s="69"/>
      <c r="HL167" s="69"/>
      <c r="HP167" s="69"/>
      <c r="HQ167" s="69"/>
      <c r="HR167" s="69"/>
      <c r="HS167" s="69"/>
      <c r="HU167" s="69"/>
      <c r="HW167" s="69"/>
      <c r="HY167" s="69"/>
      <c r="IA167" s="69"/>
      <c r="IB167" s="69"/>
      <c r="ID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1"/>
      <c r="JB167" s="61"/>
      <c r="JC167" s="61"/>
      <c r="JD167" s="61"/>
    </row>
    <row r="168" spans="3:264" x14ac:dyDescent="0.25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172"/>
      <c r="BV168" s="172"/>
      <c r="BW168" s="172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172"/>
      <c r="CI168" s="61"/>
      <c r="CJ168" s="61"/>
      <c r="CK168" s="172"/>
      <c r="CL168" s="61"/>
      <c r="CM168" s="61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9"/>
      <c r="HI168" s="69"/>
      <c r="HJ168" s="69"/>
      <c r="HK168" s="69"/>
      <c r="HL168" s="69"/>
      <c r="HP168" s="69"/>
      <c r="HQ168" s="69"/>
      <c r="HR168" s="69"/>
      <c r="HS168" s="69"/>
      <c r="HU168" s="69"/>
      <c r="HW168" s="69"/>
      <c r="HY168" s="69"/>
      <c r="IA168" s="69"/>
      <c r="IB168" s="69"/>
      <c r="ID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1"/>
      <c r="JB168" s="61"/>
      <c r="JC168" s="61"/>
      <c r="JD168" s="61"/>
    </row>
    <row r="169" spans="3:264" x14ac:dyDescent="0.25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172"/>
      <c r="BV169" s="172"/>
      <c r="BW169" s="172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172"/>
      <c r="CI169" s="61"/>
      <c r="CJ169" s="61"/>
      <c r="CK169" s="172"/>
      <c r="CL169" s="61"/>
      <c r="CM169" s="61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9"/>
      <c r="HI169" s="69"/>
      <c r="HJ169" s="69"/>
      <c r="HK169" s="69"/>
      <c r="HL169" s="69"/>
      <c r="HP169" s="69"/>
      <c r="HQ169" s="69"/>
      <c r="HR169" s="69"/>
      <c r="HS169" s="69"/>
      <c r="HU169" s="69"/>
      <c r="HW169" s="69"/>
      <c r="HY169" s="69"/>
      <c r="IA169" s="69"/>
      <c r="IB169" s="69"/>
      <c r="ID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1"/>
      <c r="JB169" s="61"/>
      <c r="JC169" s="61"/>
      <c r="JD169" s="61"/>
    </row>
    <row r="170" spans="3:264" x14ac:dyDescent="0.25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172"/>
      <c r="BV170" s="172"/>
      <c r="BW170" s="172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172"/>
      <c r="CI170" s="61"/>
      <c r="CJ170" s="61"/>
      <c r="CK170" s="172"/>
      <c r="CL170" s="61"/>
      <c r="CM170" s="61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9"/>
      <c r="HI170" s="69"/>
      <c r="HJ170" s="69"/>
      <c r="HK170" s="69"/>
      <c r="HL170" s="69"/>
      <c r="HP170" s="69"/>
      <c r="HQ170" s="69"/>
      <c r="HR170" s="69"/>
      <c r="HS170" s="69"/>
      <c r="HU170" s="69"/>
      <c r="HW170" s="69"/>
      <c r="HY170" s="69"/>
      <c r="IA170" s="69"/>
      <c r="IB170" s="69"/>
      <c r="ID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1"/>
      <c r="JB170" s="61"/>
      <c r="JC170" s="61"/>
      <c r="JD170" s="61"/>
    </row>
    <row r="171" spans="3:264" x14ac:dyDescent="0.25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172"/>
      <c r="BV171" s="172"/>
      <c r="BW171" s="172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172"/>
      <c r="CI171" s="61"/>
      <c r="CJ171" s="61"/>
      <c r="CK171" s="172"/>
      <c r="CL171" s="61"/>
      <c r="CM171" s="61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9"/>
      <c r="HI171" s="69"/>
      <c r="HJ171" s="69"/>
      <c r="HK171" s="69"/>
      <c r="HL171" s="69"/>
      <c r="HP171" s="69"/>
      <c r="HQ171" s="69"/>
      <c r="HR171" s="69"/>
      <c r="HS171" s="69"/>
      <c r="HU171" s="69"/>
      <c r="HW171" s="69"/>
      <c r="HY171" s="69"/>
      <c r="IA171" s="69"/>
      <c r="IB171" s="69"/>
      <c r="ID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1"/>
      <c r="JB171" s="61"/>
      <c r="JC171" s="61"/>
      <c r="JD171" s="61"/>
    </row>
    <row r="172" spans="3:264" x14ac:dyDescent="0.25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172"/>
      <c r="BV172" s="172"/>
      <c r="BW172" s="172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172"/>
      <c r="CI172" s="61"/>
      <c r="CJ172" s="61"/>
      <c r="CK172" s="172"/>
      <c r="CL172" s="61"/>
      <c r="CM172" s="61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9"/>
      <c r="HI172" s="69"/>
      <c r="HJ172" s="69"/>
      <c r="HK172" s="69"/>
      <c r="HL172" s="69"/>
      <c r="HP172" s="69"/>
      <c r="HQ172" s="69"/>
      <c r="HR172" s="69"/>
      <c r="HS172" s="69"/>
      <c r="HU172" s="69"/>
      <c r="HW172" s="69"/>
      <c r="HY172" s="69"/>
      <c r="IA172" s="69"/>
      <c r="IB172" s="69"/>
      <c r="ID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1"/>
      <c r="JB172" s="61"/>
      <c r="JC172" s="61"/>
      <c r="JD172" s="61"/>
    </row>
    <row r="173" spans="3:264" x14ac:dyDescent="0.25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172"/>
      <c r="BV173" s="172"/>
      <c r="BW173" s="172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172"/>
      <c r="CI173" s="61"/>
      <c r="CJ173" s="61"/>
      <c r="CK173" s="172"/>
      <c r="CL173" s="61"/>
      <c r="CM173" s="61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9"/>
      <c r="HI173" s="69"/>
      <c r="HJ173" s="69"/>
      <c r="HK173" s="69"/>
      <c r="HL173" s="69"/>
      <c r="HP173" s="69"/>
      <c r="HQ173" s="69"/>
      <c r="HR173" s="69"/>
      <c r="HS173" s="69"/>
      <c r="HU173" s="69"/>
      <c r="HW173" s="69"/>
      <c r="HY173" s="69"/>
      <c r="IA173" s="69"/>
      <c r="IB173" s="69"/>
      <c r="ID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1"/>
      <c r="JB173" s="61"/>
      <c r="JC173" s="61"/>
      <c r="JD173" s="61"/>
    </row>
    <row r="174" spans="3:264" x14ac:dyDescent="0.25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172"/>
      <c r="BV174" s="172"/>
      <c r="BW174" s="172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172"/>
      <c r="CI174" s="61"/>
      <c r="CJ174" s="61"/>
      <c r="CK174" s="172"/>
      <c r="CL174" s="61"/>
      <c r="CM174" s="61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9"/>
      <c r="HI174" s="69"/>
      <c r="HJ174" s="69"/>
      <c r="HK174" s="69"/>
      <c r="HL174" s="69"/>
      <c r="HP174" s="69"/>
      <c r="HQ174" s="69"/>
      <c r="HR174" s="69"/>
      <c r="HS174" s="69"/>
      <c r="HU174" s="69"/>
      <c r="HW174" s="69"/>
      <c r="HY174" s="69"/>
      <c r="IA174" s="69"/>
      <c r="IB174" s="69"/>
      <c r="ID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1"/>
      <c r="JB174" s="61"/>
      <c r="JC174" s="61"/>
      <c r="JD174" s="61"/>
    </row>
    <row r="175" spans="3:264" x14ac:dyDescent="0.25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172"/>
      <c r="BV175" s="172"/>
      <c r="BW175" s="172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172"/>
      <c r="CI175" s="61"/>
      <c r="CJ175" s="61"/>
      <c r="CK175" s="172"/>
      <c r="CL175" s="61"/>
      <c r="CM175" s="61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9"/>
      <c r="HI175" s="69"/>
      <c r="HJ175" s="69"/>
      <c r="HK175" s="69"/>
      <c r="HL175" s="69"/>
      <c r="HP175" s="69"/>
      <c r="HQ175" s="69"/>
      <c r="HR175" s="69"/>
      <c r="HS175" s="69"/>
      <c r="HU175" s="69"/>
      <c r="HW175" s="69"/>
      <c r="HY175" s="69"/>
      <c r="IA175" s="69"/>
      <c r="IB175" s="69"/>
      <c r="ID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1"/>
      <c r="JB175" s="61"/>
      <c r="JC175" s="61"/>
      <c r="JD175" s="61"/>
    </row>
    <row r="176" spans="3:264" x14ac:dyDescent="0.25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172"/>
      <c r="BV176" s="172"/>
      <c r="BW176" s="172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172"/>
      <c r="CI176" s="61"/>
      <c r="CJ176" s="61"/>
      <c r="CK176" s="172"/>
      <c r="CL176" s="61"/>
      <c r="CM176" s="61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9"/>
      <c r="HI176" s="69"/>
      <c r="HJ176" s="69"/>
      <c r="HK176" s="69"/>
      <c r="HL176" s="69"/>
      <c r="HP176" s="69"/>
      <c r="HQ176" s="69"/>
      <c r="HR176" s="69"/>
      <c r="HS176" s="69"/>
      <c r="HU176" s="69"/>
      <c r="HW176" s="69"/>
      <c r="HY176" s="69"/>
      <c r="IA176" s="69"/>
      <c r="IB176" s="69"/>
      <c r="ID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1"/>
      <c r="JB176" s="61"/>
      <c r="JC176" s="61"/>
      <c r="JD176" s="61"/>
    </row>
    <row r="177" spans="3:264" x14ac:dyDescent="0.25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172"/>
      <c r="BV177" s="172"/>
      <c r="BW177" s="172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172"/>
      <c r="CI177" s="61"/>
      <c r="CJ177" s="61"/>
      <c r="CK177" s="172"/>
      <c r="CL177" s="61"/>
      <c r="CM177" s="61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9"/>
      <c r="HI177" s="69"/>
      <c r="HJ177" s="69"/>
      <c r="HK177" s="69"/>
      <c r="HL177" s="69"/>
      <c r="HP177" s="69"/>
      <c r="HQ177" s="69"/>
      <c r="HR177" s="69"/>
      <c r="HS177" s="69"/>
      <c r="HU177" s="69"/>
      <c r="HW177" s="69"/>
      <c r="HY177" s="69"/>
      <c r="IA177" s="69"/>
      <c r="IB177" s="69"/>
      <c r="ID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1"/>
      <c r="JB177" s="61"/>
      <c r="JC177" s="61"/>
      <c r="JD177" s="61"/>
    </row>
    <row r="178" spans="3:264" x14ac:dyDescent="0.25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172"/>
      <c r="BV178" s="172"/>
      <c r="BW178" s="172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172"/>
      <c r="CI178" s="61"/>
      <c r="CJ178" s="61"/>
      <c r="CK178" s="172"/>
      <c r="CL178" s="61"/>
      <c r="CM178" s="61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9"/>
      <c r="HI178" s="69"/>
      <c r="HJ178" s="69"/>
      <c r="HK178" s="69"/>
      <c r="HL178" s="69"/>
      <c r="HP178" s="69"/>
      <c r="HQ178" s="69"/>
      <c r="HR178" s="69"/>
      <c r="HS178" s="69"/>
      <c r="HU178" s="69"/>
      <c r="HW178" s="69"/>
      <c r="HY178" s="69"/>
      <c r="IA178" s="69"/>
      <c r="IB178" s="69"/>
      <c r="ID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1"/>
      <c r="JB178" s="61"/>
      <c r="JC178" s="61"/>
      <c r="JD178" s="61"/>
    </row>
    <row r="179" spans="3:264" x14ac:dyDescent="0.25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172"/>
      <c r="BV179" s="172"/>
      <c r="BW179" s="172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172"/>
      <c r="CI179" s="61"/>
      <c r="CJ179" s="61"/>
      <c r="CK179" s="172"/>
      <c r="CL179" s="61"/>
      <c r="CM179" s="61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9"/>
      <c r="HI179" s="69"/>
      <c r="HJ179" s="69"/>
      <c r="HK179" s="69"/>
      <c r="HL179" s="69"/>
      <c r="HP179" s="69"/>
      <c r="HQ179" s="69"/>
      <c r="HR179" s="69"/>
      <c r="HS179" s="69"/>
      <c r="HU179" s="69"/>
      <c r="HW179" s="69"/>
      <c r="HY179" s="69"/>
      <c r="IA179" s="69"/>
      <c r="IB179" s="69"/>
      <c r="ID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1"/>
      <c r="JB179" s="61"/>
      <c r="JC179" s="61"/>
      <c r="JD179" s="61"/>
    </row>
    <row r="180" spans="3:264" x14ac:dyDescent="0.25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172"/>
      <c r="BV180" s="172"/>
      <c r="BW180" s="172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172"/>
      <c r="CI180" s="61"/>
      <c r="CJ180" s="61"/>
      <c r="CK180" s="172"/>
      <c r="CL180" s="61"/>
      <c r="CM180" s="61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9"/>
      <c r="HI180" s="69"/>
      <c r="HJ180" s="69"/>
      <c r="HK180" s="69"/>
      <c r="HL180" s="69"/>
      <c r="HP180" s="69"/>
      <c r="HQ180" s="69"/>
      <c r="HR180" s="69"/>
      <c r="HS180" s="69"/>
      <c r="HU180" s="69"/>
      <c r="HW180" s="69"/>
      <c r="HY180" s="69"/>
      <c r="IA180" s="69"/>
      <c r="IB180" s="69"/>
      <c r="ID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1"/>
      <c r="JB180" s="61"/>
      <c r="JC180" s="61"/>
      <c r="JD180" s="61"/>
    </row>
    <row r="181" spans="3:264" x14ac:dyDescent="0.25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172"/>
      <c r="BV181" s="172"/>
      <c r="BW181" s="172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172"/>
      <c r="CI181" s="61"/>
      <c r="CJ181" s="61"/>
      <c r="CK181" s="172"/>
      <c r="CL181" s="61"/>
      <c r="CM181" s="61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9"/>
      <c r="HI181" s="69"/>
      <c r="HJ181" s="69"/>
      <c r="HK181" s="69"/>
      <c r="HL181" s="69"/>
      <c r="HP181" s="69"/>
      <c r="HQ181" s="69"/>
      <c r="HR181" s="69"/>
      <c r="HS181" s="69"/>
      <c r="HU181" s="69"/>
      <c r="HW181" s="69"/>
      <c r="HY181" s="69"/>
      <c r="IA181" s="69"/>
      <c r="IB181" s="69"/>
      <c r="ID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1"/>
      <c r="JB181" s="61"/>
      <c r="JC181" s="61"/>
      <c r="JD181" s="61"/>
    </row>
    <row r="182" spans="3:264" x14ac:dyDescent="0.25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172"/>
      <c r="BV182" s="172"/>
      <c r="BW182" s="172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172"/>
      <c r="CI182" s="61"/>
      <c r="CJ182" s="61"/>
      <c r="CK182" s="172"/>
      <c r="CL182" s="61"/>
      <c r="CM182" s="61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9"/>
      <c r="HI182" s="69"/>
      <c r="HJ182" s="69"/>
      <c r="HK182" s="69"/>
      <c r="HL182" s="69"/>
      <c r="HP182" s="69"/>
      <c r="HQ182" s="69"/>
      <c r="HR182" s="69"/>
      <c r="HS182" s="69"/>
      <c r="HU182" s="69"/>
      <c r="HW182" s="69"/>
      <c r="HY182" s="69"/>
      <c r="IA182" s="69"/>
      <c r="IB182" s="69"/>
      <c r="ID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1"/>
      <c r="JB182" s="61"/>
      <c r="JC182" s="61"/>
      <c r="JD182" s="61"/>
    </row>
    <row r="183" spans="3:264" x14ac:dyDescent="0.25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172"/>
      <c r="BV183" s="172"/>
      <c r="BW183" s="172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172"/>
      <c r="CI183" s="61"/>
      <c r="CJ183" s="61"/>
      <c r="CK183" s="172"/>
      <c r="CL183" s="61"/>
      <c r="CM183" s="61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9"/>
      <c r="HI183" s="69"/>
      <c r="HJ183" s="69"/>
      <c r="HK183" s="69"/>
      <c r="HL183" s="69"/>
      <c r="HP183" s="69"/>
      <c r="HQ183" s="69"/>
      <c r="HR183" s="69"/>
      <c r="HS183" s="69"/>
      <c r="HU183" s="69"/>
      <c r="HW183" s="69"/>
      <c r="HY183" s="69"/>
      <c r="IA183" s="69"/>
      <c r="IB183" s="69"/>
      <c r="ID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1"/>
      <c r="JB183" s="61"/>
      <c r="JC183" s="61"/>
      <c r="JD183" s="61"/>
    </row>
    <row r="184" spans="3:264" x14ac:dyDescent="0.25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172"/>
      <c r="BV184" s="172"/>
      <c r="BW184" s="172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172"/>
      <c r="CI184" s="61"/>
      <c r="CJ184" s="61"/>
      <c r="CK184" s="172"/>
      <c r="CL184" s="61"/>
      <c r="CM184" s="61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9"/>
      <c r="HI184" s="69"/>
      <c r="HJ184" s="69"/>
      <c r="HK184" s="69"/>
      <c r="HL184" s="69"/>
      <c r="HP184" s="69"/>
      <c r="HQ184" s="69"/>
      <c r="HR184" s="69"/>
      <c r="HS184" s="69"/>
      <c r="HU184" s="69"/>
      <c r="HW184" s="69"/>
      <c r="HY184" s="69"/>
      <c r="IA184" s="69"/>
      <c r="IB184" s="69"/>
      <c r="ID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1"/>
      <c r="JB184" s="61"/>
      <c r="JC184" s="61"/>
      <c r="JD184" s="61"/>
    </row>
    <row r="185" spans="3:264" x14ac:dyDescent="0.25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172"/>
      <c r="BV185" s="172"/>
      <c r="BW185" s="172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172"/>
      <c r="CI185" s="61"/>
      <c r="CJ185" s="61"/>
      <c r="CK185" s="172"/>
      <c r="CL185" s="61"/>
      <c r="CM185" s="61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9"/>
      <c r="HI185" s="69"/>
      <c r="HJ185" s="69"/>
      <c r="HK185" s="69"/>
      <c r="HL185" s="69"/>
      <c r="HP185" s="69"/>
      <c r="HQ185" s="69"/>
      <c r="HR185" s="69"/>
      <c r="HS185" s="69"/>
      <c r="HU185" s="69"/>
      <c r="HW185" s="69"/>
      <c r="HY185" s="69"/>
      <c r="IA185" s="69"/>
      <c r="IB185" s="69"/>
      <c r="ID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1"/>
      <c r="JB185" s="61"/>
      <c r="JC185" s="61"/>
      <c r="JD185" s="61"/>
    </row>
    <row r="186" spans="3:264" x14ac:dyDescent="0.25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172"/>
      <c r="BV186" s="172"/>
      <c r="BW186" s="172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172"/>
      <c r="CI186" s="61"/>
      <c r="CJ186" s="61"/>
      <c r="CK186" s="172"/>
      <c r="CL186" s="61"/>
      <c r="CM186" s="61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9"/>
      <c r="HI186" s="69"/>
      <c r="HJ186" s="69"/>
      <c r="HK186" s="69"/>
      <c r="HL186" s="69"/>
      <c r="HP186" s="69"/>
      <c r="HQ186" s="69"/>
      <c r="HR186" s="69"/>
      <c r="HS186" s="69"/>
      <c r="HU186" s="69"/>
      <c r="HW186" s="69"/>
      <c r="HY186" s="69"/>
      <c r="IA186" s="69"/>
      <c r="IB186" s="69"/>
      <c r="ID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1"/>
      <c r="JB186" s="61"/>
      <c r="JC186" s="61"/>
      <c r="JD186" s="61"/>
    </row>
    <row r="187" spans="3:264" x14ac:dyDescent="0.25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172"/>
      <c r="BV187" s="172"/>
      <c r="BW187" s="172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172"/>
      <c r="CI187" s="61"/>
      <c r="CJ187" s="61"/>
      <c r="CK187" s="172"/>
      <c r="CL187" s="61"/>
      <c r="CM187" s="61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9"/>
      <c r="HI187" s="69"/>
      <c r="HJ187" s="69"/>
      <c r="HK187" s="69"/>
      <c r="HL187" s="69"/>
      <c r="HP187" s="69"/>
      <c r="HQ187" s="69"/>
      <c r="HR187" s="69"/>
      <c r="HS187" s="69"/>
      <c r="HU187" s="69"/>
      <c r="HW187" s="69"/>
      <c r="HY187" s="69"/>
      <c r="IA187" s="69"/>
      <c r="IB187" s="69"/>
      <c r="ID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1"/>
      <c r="JB187" s="61"/>
      <c r="JC187" s="61"/>
      <c r="JD187" s="61"/>
    </row>
    <row r="188" spans="3:264" x14ac:dyDescent="0.25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172"/>
      <c r="BV188" s="172"/>
      <c r="BW188" s="172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172"/>
      <c r="CI188" s="61"/>
      <c r="CJ188" s="61"/>
      <c r="CK188" s="172"/>
      <c r="CL188" s="61"/>
      <c r="CM188" s="61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9"/>
      <c r="HI188" s="69"/>
      <c r="HJ188" s="69"/>
      <c r="HK188" s="69"/>
      <c r="HL188" s="69"/>
      <c r="HP188" s="69"/>
      <c r="HQ188" s="69"/>
      <c r="HR188" s="69"/>
      <c r="HS188" s="69"/>
      <c r="HU188" s="69"/>
      <c r="HW188" s="69"/>
      <c r="HY188" s="69"/>
      <c r="IA188" s="69"/>
      <c r="IB188" s="69"/>
      <c r="ID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1"/>
      <c r="JB188" s="61"/>
      <c r="JC188" s="61"/>
      <c r="JD188" s="61"/>
    </row>
    <row r="189" spans="3:264" x14ac:dyDescent="0.25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172"/>
      <c r="BV189" s="172"/>
      <c r="BW189" s="172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172"/>
      <c r="CI189" s="61"/>
      <c r="CJ189" s="61"/>
      <c r="CK189" s="172"/>
      <c r="CL189" s="61"/>
      <c r="CM189" s="61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9"/>
      <c r="HI189" s="69"/>
      <c r="HJ189" s="69"/>
      <c r="HK189" s="69"/>
      <c r="HL189" s="69"/>
      <c r="HP189" s="69"/>
      <c r="HQ189" s="69"/>
      <c r="HR189" s="69"/>
      <c r="HS189" s="69"/>
      <c r="HU189" s="69"/>
      <c r="HW189" s="69"/>
      <c r="HY189" s="69"/>
      <c r="IA189" s="69"/>
      <c r="IB189" s="69"/>
      <c r="ID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1"/>
      <c r="JB189" s="61"/>
      <c r="JC189" s="61"/>
      <c r="JD189" s="61"/>
    </row>
    <row r="190" spans="3:264" x14ac:dyDescent="0.25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172"/>
      <c r="BV190" s="172"/>
      <c r="BW190" s="172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172"/>
      <c r="CI190" s="61"/>
      <c r="CJ190" s="61"/>
      <c r="CK190" s="172"/>
      <c r="CL190" s="61"/>
      <c r="CM190" s="61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9"/>
      <c r="HI190" s="69"/>
      <c r="HJ190" s="69"/>
      <c r="HK190" s="69"/>
      <c r="HL190" s="69"/>
      <c r="HP190" s="69"/>
      <c r="HQ190" s="69"/>
      <c r="HR190" s="69"/>
      <c r="HS190" s="69"/>
      <c r="HU190" s="69"/>
      <c r="HW190" s="69"/>
      <c r="HY190" s="69"/>
      <c r="IA190" s="69"/>
      <c r="IB190" s="69"/>
      <c r="ID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1"/>
      <c r="JB190" s="61"/>
      <c r="JC190" s="61"/>
      <c r="JD190" s="61"/>
    </row>
    <row r="191" spans="3:264" x14ac:dyDescent="0.25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172"/>
      <c r="BV191" s="172"/>
      <c r="BW191" s="172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172"/>
      <c r="CI191" s="61"/>
      <c r="CJ191" s="61"/>
      <c r="CK191" s="172"/>
      <c r="CL191" s="61"/>
      <c r="CM191" s="61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9"/>
      <c r="HI191" s="69"/>
      <c r="HJ191" s="69"/>
      <c r="HK191" s="69"/>
      <c r="HL191" s="69"/>
      <c r="HP191" s="69"/>
      <c r="HQ191" s="69"/>
      <c r="HR191" s="69"/>
      <c r="HS191" s="69"/>
      <c r="HU191" s="69"/>
      <c r="HW191" s="69"/>
      <c r="HY191" s="69"/>
      <c r="IA191" s="69"/>
      <c r="IB191" s="69"/>
      <c r="ID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1"/>
      <c r="JB191" s="61"/>
      <c r="JC191" s="61"/>
      <c r="JD191" s="61"/>
    </row>
    <row r="192" spans="3:264" x14ac:dyDescent="0.25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172"/>
      <c r="BV192" s="172"/>
      <c r="BW192" s="172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172"/>
      <c r="CI192" s="61"/>
      <c r="CJ192" s="61"/>
      <c r="CK192" s="172"/>
      <c r="CL192" s="61"/>
      <c r="CM192" s="61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9"/>
      <c r="HI192" s="69"/>
      <c r="HJ192" s="69"/>
      <c r="HK192" s="69"/>
      <c r="HL192" s="69"/>
      <c r="HP192" s="69"/>
      <c r="HQ192" s="69"/>
      <c r="HR192" s="69"/>
      <c r="HS192" s="69"/>
      <c r="HU192" s="69"/>
      <c r="HW192" s="69"/>
      <c r="HY192" s="69"/>
      <c r="IA192" s="69"/>
      <c r="IB192" s="69"/>
      <c r="ID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1"/>
      <c r="JB192" s="61"/>
      <c r="JC192" s="61"/>
      <c r="JD192" s="61"/>
    </row>
    <row r="193" spans="3:264" x14ac:dyDescent="0.25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172"/>
      <c r="BV193" s="172"/>
      <c r="BW193" s="172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172"/>
      <c r="CI193" s="61"/>
      <c r="CJ193" s="61"/>
      <c r="CK193" s="172"/>
      <c r="CL193" s="61"/>
      <c r="CM193" s="61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9"/>
      <c r="HI193" s="69"/>
      <c r="HJ193" s="69"/>
      <c r="HK193" s="69"/>
      <c r="HL193" s="69"/>
      <c r="HP193" s="69"/>
      <c r="HQ193" s="69"/>
      <c r="HR193" s="69"/>
      <c r="HS193" s="69"/>
      <c r="HU193" s="69"/>
      <c r="HW193" s="69"/>
      <c r="HY193" s="69"/>
      <c r="IA193" s="69"/>
      <c r="IB193" s="69"/>
      <c r="ID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1"/>
      <c r="JB193" s="61"/>
      <c r="JC193" s="61"/>
      <c r="JD193" s="61"/>
    </row>
    <row r="194" spans="3:264" x14ac:dyDescent="0.25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172"/>
      <c r="BV194" s="172"/>
      <c r="BW194" s="172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172"/>
      <c r="CI194" s="61"/>
      <c r="CJ194" s="61"/>
      <c r="CK194" s="172"/>
      <c r="CL194" s="61"/>
      <c r="CM194" s="61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9"/>
      <c r="HI194" s="69"/>
      <c r="HJ194" s="69"/>
      <c r="HK194" s="69"/>
      <c r="HL194" s="69"/>
      <c r="HP194" s="69"/>
      <c r="HQ194" s="69"/>
      <c r="HR194" s="69"/>
      <c r="HS194" s="69"/>
      <c r="HU194" s="69"/>
      <c r="HW194" s="69"/>
      <c r="HY194" s="69"/>
      <c r="IA194" s="69"/>
      <c r="IB194" s="69"/>
      <c r="ID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1"/>
      <c r="JB194" s="61"/>
      <c r="JC194" s="61"/>
      <c r="JD194" s="61"/>
    </row>
    <row r="195" spans="3:264" x14ac:dyDescent="0.25"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172"/>
      <c r="BV195" s="172"/>
      <c r="BW195" s="172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172"/>
      <c r="CI195" s="61"/>
      <c r="CJ195" s="61"/>
      <c r="CK195" s="172"/>
      <c r="CL195" s="61"/>
      <c r="CM195" s="61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9"/>
      <c r="HI195" s="69"/>
      <c r="HJ195" s="69"/>
      <c r="HK195" s="69"/>
      <c r="HL195" s="69"/>
      <c r="HP195" s="69"/>
      <c r="HQ195" s="69"/>
      <c r="HR195" s="69"/>
      <c r="HS195" s="69"/>
      <c r="HU195" s="69"/>
      <c r="HW195" s="69"/>
      <c r="HY195" s="69"/>
      <c r="IA195" s="69"/>
      <c r="IB195" s="69"/>
      <c r="ID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1"/>
      <c r="JB195" s="61"/>
      <c r="JC195" s="61"/>
      <c r="JD195" s="61"/>
    </row>
    <row r="196" spans="3:264" x14ac:dyDescent="0.25"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172"/>
      <c r="BV196" s="172"/>
      <c r="BW196" s="172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172"/>
      <c r="CI196" s="61"/>
      <c r="CJ196" s="61"/>
      <c r="CK196" s="172"/>
      <c r="CL196" s="61"/>
      <c r="CM196" s="61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9"/>
      <c r="HI196" s="69"/>
      <c r="HJ196" s="69"/>
      <c r="HK196" s="69"/>
      <c r="HL196" s="69"/>
      <c r="HP196" s="69"/>
      <c r="HQ196" s="69"/>
      <c r="HR196" s="69"/>
      <c r="HS196" s="69"/>
      <c r="HU196" s="69"/>
      <c r="HW196" s="69"/>
      <c r="HY196" s="69"/>
      <c r="IA196" s="69"/>
      <c r="IB196" s="69"/>
      <c r="ID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1"/>
      <c r="JB196" s="61"/>
      <c r="JC196" s="61"/>
      <c r="JD196" s="61"/>
    </row>
    <row r="197" spans="3:264" x14ac:dyDescent="0.25"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172"/>
      <c r="BV197" s="172"/>
      <c r="BW197" s="172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172"/>
      <c r="CI197" s="61"/>
      <c r="CJ197" s="61"/>
      <c r="CK197" s="172"/>
      <c r="CL197" s="61"/>
      <c r="CM197" s="61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9"/>
      <c r="HI197" s="69"/>
      <c r="HJ197" s="69"/>
      <c r="HK197" s="69"/>
      <c r="HL197" s="69"/>
      <c r="HP197" s="69"/>
      <c r="HQ197" s="69"/>
      <c r="HR197" s="69"/>
      <c r="HS197" s="69"/>
      <c r="HU197" s="69"/>
      <c r="HW197" s="69"/>
      <c r="HY197" s="69"/>
      <c r="IA197" s="69"/>
      <c r="IB197" s="69"/>
      <c r="ID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1"/>
      <c r="JB197" s="61"/>
      <c r="JC197" s="61"/>
      <c r="JD197" s="61"/>
    </row>
    <row r="198" spans="3:264" x14ac:dyDescent="0.25"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172"/>
      <c r="BV198" s="172"/>
      <c r="BW198" s="172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172"/>
      <c r="CI198" s="61"/>
      <c r="CJ198" s="61"/>
      <c r="CK198" s="172"/>
      <c r="CL198" s="61"/>
      <c r="CM198" s="61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9"/>
      <c r="HI198" s="69"/>
      <c r="HJ198" s="69"/>
      <c r="HK198" s="69"/>
      <c r="HL198" s="69"/>
      <c r="HP198" s="69"/>
      <c r="HQ198" s="69"/>
      <c r="HR198" s="69"/>
      <c r="HS198" s="69"/>
      <c r="HU198" s="69"/>
      <c r="HW198" s="69"/>
      <c r="HY198" s="69"/>
      <c r="IA198" s="69"/>
      <c r="IB198" s="69"/>
      <c r="ID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1"/>
      <c r="JB198" s="61"/>
      <c r="JC198" s="61"/>
      <c r="JD198" s="61"/>
    </row>
    <row r="199" spans="3:264" x14ac:dyDescent="0.25"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172"/>
      <c r="BV199" s="172"/>
      <c r="BW199" s="172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172"/>
      <c r="CI199" s="61"/>
      <c r="CJ199" s="61"/>
      <c r="CK199" s="172"/>
      <c r="CL199" s="61"/>
      <c r="CM199" s="61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9"/>
      <c r="HI199" s="69"/>
      <c r="HJ199" s="69"/>
      <c r="HK199" s="69"/>
      <c r="HL199" s="69"/>
      <c r="HP199" s="69"/>
      <c r="HQ199" s="69"/>
      <c r="HR199" s="69"/>
      <c r="HS199" s="69"/>
      <c r="HU199" s="69"/>
      <c r="HW199" s="69"/>
      <c r="HY199" s="69"/>
      <c r="IA199" s="69"/>
      <c r="IB199" s="69"/>
      <c r="ID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1"/>
      <c r="JB199" s="61"/>
      <c r="JC199" s="61"/>
      <c r="JD199" s="61"/>
    </row>
    <row r="200" spans="3:264" x14ac:dyDescent="0.25"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172"/>
      <c r="BV200" s="172"/>
      <c r="BW200" s="172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172"/>
      <c r="CI200" s="61"/>
      <c r="CJ200" s="61"/>
      <c r="CK200" s="172"/>
      <c r="CL200" s="61"/>
      <c r="CM200" s="61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9"/>
      <c r="HI200" s="69"/>
      <c r="HJ200" s="69"/>
      <c r="HK200" s="69"/>
      <c r="HL200" s="69"/>
      <c r="HP200" s="69"/>
      <c r="HQ200" s="69"/>
      <c r="HR200" s="69"/>
      <c r="HS200" s="69"/>
      <c r="HU200" s="69"/>
      <c r="HW200" s="69"/>
      <c r="HY200" s="69"/>
      <c r="IA200" s="69"/>
      <c r="IB200" s="69"/>
      <c r="ID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1"/>
      <c r="JB200" s="61"/>
      <c r="JC200" s="61"/>
      <c r="JD200" s="61"/>
    </row>
    <row r="201" spans="3:264" x14ac:dyDescent="0.25"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172"/>
      <c r="BV201" s="172"/>
      <c r="BW201" s="172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172"/>
      <c r="CI201" s="61"/>
      <c r="CJ201" s="61"/>
      <c r="CK201" s="172"/>
      <c r="CL201" s="61"/>
      <c r="CM201" s="61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9"/>
      <c r="HI201" s="69"/>
      <c r="HJ201" s="69"/>
      <c r="HK201" s="69"/>
      <c r="HL201" s="69"/>
      <c r="HP201" s="69"/>
      <c r="HQ201" s="69"/>
      <c r="HR201" s="69"/>
      <c r="HS201" s="69"/>
      <c r="HU201" s="69"/>
      <c r="HW201" s="69"/>
      <c r="HY201" s="69"/>
      <c r="IA201" s="69"/>
      <c r="IB201" s="69"/>
      <c r="ID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1"/>
      <c r="JB201" s="61"/>
      <c r="JC201" s="61"/>
      <c r="JD201" s="61"/>
    </row>
    <row r="202" spans="3:264" x14ac:dyDescent="0.25"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172"/>
      <c r="BV202" s="172"/>
      <c r="BW202" s="172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172"/>
      <c r="CI202" s="61"/>
      <c r="CJ202" s="61"/>
      <c r="CK202" s="172"/>
      <c r="CL202" s="61"/>
      <c r="CM202" s="61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9"/>
      <c r="HI202" s="69"/>
      <c r="HJ202" s="69"/>
      <c r="HK202" s="69"/>
      <c r="HL202" s="69"/>
      <c r="HP202" s="69"/>
      <c r="HQ202" s="69"/>
      <c r="HR202" s="69"/>
      <c r="HS202" s="69"/>
      <c r="HU202" s="69"/>
      <c r="HW202" s="69"/>
      <c r="HY202" s="69"/>
      <c r="IA202" s="69"/>
      <c r="IB202" s="69"/>
      <c r="ID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1"/>
      <c r="JB202" s="61"/>
      <c r="JC202" s="61"/>
      <c r="JD202" s="61"/>
    </row>
    <row r="203" spans="3:264" x14ac:dyDescent="0.25"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172"/>
      <c r="BV203" s="172"/>
      <c r="BW203" s="172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172"/>
      <c r="CI203" s="61"/>
      <c r="CJ203" s="61"/>
      <c r="CK203" s="172"/>
      <c r="CL203" s="61"/>
      <c r="CM203" s="61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9"/>
      <c r="HI203" s="69"/>
      <c r="HJ203" s="69"/>
      <c r="HK203" s="69"/>
      <c r="HL203" s="69"/>
      <c r="HP203" s="69"/>
      <c r="HQ203" s="69"/>
      <c r="HR203" s="69"/>
      <c r="HS203" s="69"/>
      <c r="HU203" s="69"/>
      <c r="HW203" s="69"/>
      <c r="HY203" s="69"/>
      <c r="IA203" s="69"/>
      <c r="IB203" s="69"/>
      <c r="ID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1"/>
      <c r="JB203" s="61"/>
      <c r="JC203" s="61"/>
      <c r="JD203" s="61"/>
    </row>
    <row r="204" spans="3:264" x14ac:dyDescent="0.25"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172"/>
      <c r="BV204" s="172"/>
      <c r="BW204" s="172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172"/>
      <c r="CI204" s="61"/>
      <c r="CJ204" s="61"/>
      <c r="CK204" s="172"/>
      <c r="CL204" s="61"/>
      <c r="CM204" s="61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9"/>
      <c r="HI204" s="69"/>
      <c r="HJ204" s="69"/>
      <c r="HK204" s="69"/>
      <c r="HL204" s="69"/>
      <c r="HP204" s="69"/>
      <c r="HQ204" s="69"/>
      <c r="HR204" s="69"/>
      <c r="HS204" s="69"/>
      <c r="HU204" s="69"/>
      <c r="HW204" s="69"/>
      <c r="HY204" s="69"/>
      <c r="IA204" s="69"/>
      <c r="IB204" s="69"/>
      <c r="ID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1"/>
      <c r="JB204" s="61"/>
      <c r="JC204" s="61"/>
      <c r="JD204" s="61"/>
    </row>
    <row r="205" spans="3:264" x14ac:dyDescent="0.25"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172"/>
      <c r="BV205" s="172"/>
      <c r="BW205" s="172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172"/>
      <c r="CI205" s="61"/>
      <c r="CJ205" s="61"/>
      <c r="CK205" s="172"/>
      <c r="CL205" s="61"/>
      <c r="CM205" s="61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9"/>
      <c r="HI205" s="69"/>
      <c r="HJ205" s="69"/>
      <c r="HK205" s="69"/>
      <c r="HL205" s="69"/>
      <c r="HP205" s="69"/>
      <c r="HQ205" s="69"/>
      <c r="HR205" s="69"/>
      <c r="HS205" s="69"/>
      <c r="HU205" s="69"/>
      <c r="HW205" s="69"/>
      <c r="HY205" s="69"/>
      <c r="IA205" s="69"/>
      <c r="IB205" s="69"/>
      <c r="ID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1"/>
      <c r="JB205" s="61"/>
      <c r="JC205" s="61"/>
      <c r="JD205" s="61"/>
    </row>
    <row r="206" spans="3:264" x14ac:dyDescent="0.25"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172"/>
      <c r="BV206" s="172"/>
      <c r="BW206" s="172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172"/>
      <c r="CI206" s="61"/>
      <c r="CJ206" s="61"/>
      <c r="CK206" s="172"/>
      <c r="CL206" s="61"/>
      <c r="CM206" s="61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9"/>
      <c r="HI206" s="69"/>
      <c r="HJ206" s="69"/>
      <c r="HK206" s="69"/>
      <c r="HL206" s="69"/>
      <c r="HP206" s="69"/>
      <c r="HQ206" s="69"/>
      <c r="HR206" s="69"/>
      <c r="HS206" s="69"/>
      <c r="HU206" s="69"/>
      <c r="HW206" s="69"/>
      <c r="HY206" s="69"/>
      <c r="IA206" s="69"/>
      <c r="IB206" s="69"/>
      <c r="ID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1"/>
      <c r="JB206" s="61"/>
      <c r="JC206" s="61"/>
      <c r="JD206" s="61"/>
    </row>
    <row r="207" spans="3:264" x14ac:dyDescent="0.25"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172"/>
      <c r="BV207" s="172"/>
      <c r="BW207" s="172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172"/>
      <c r="CI207" s="61"/>
      <c r="CJ207" s="61"/>
      <c r="CK207" s="172"/>
      <c r="CL207" s="61"/>
      <c r="CM207" s="61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9"/>
      <c r="HI207" s="69"/>
      <c r="HJ207" s="69"/>
      <c r="HK207" s="69"/>
      <c r="HL207" s="69"/>
      <c r="HP207" s="69"/>
      <c r="HQ207" s="69"/>
      <c r="HR207" s="69"/>
      <c r="HS207" s="69"/>
      <c r="HU207" s="69"/>
      <c r="HW207" s="69"/>
      <c r="HY207" s="69"/>
      <c r="IA207" s="69"/>
      <c r="IB207" s="69"/>
      <c r="ID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1"/>
      <c r="JB207" s="61"/>
      <c r="JC207" s="61"/>
      <c r="JD207" s="61"/>
    </row>
    <row r="208" spans="3:264" x14ac:dyDescent="0.25"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172"/>
      <c r="BV208" s="172"/>
      <c r="BW208" s="172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172"/>
      <c r="CI208" s="61"/>
      <c r="CJ208" s="61"/>
      <c r="CK208" s="172"/>
      <c r="CL208" s="61"/>
      <c r="CM208" s="61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9"/>
      <c r="HI208" s="69"/>
      <c r="HJ208" s="69"/>
      <c r="HK208" s="69"/>
      <c r="HL208" s="69"/>
      <c r="HP208" s="69"/>
      <c r="HQ208" s="69"/>
      <c r="HR208" s="69"/>
      <c r="HS208" s="69"/>
      <c r="HU208" s="69"/>
      <c r="HW208" s="69"/>
      <c r="HY208" s="69"/>
      <c r="IA208" s="69"/>
      <c r="IB208" s="69"/>
      <c r="ID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1"/>
      <c r="JB208" s="61"/>
      <c r="JC208" s="61"/>
      <c r="JD208" s="61"/>
    </row>
    <row r="209" spans="3:264" x14ac:dyDescent="0.25"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172"/>
      <c r="BV209" s="172"/>
      <c r="BW209" s="172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172"/>
      <c r="CI209" s="61"/>
      <c r="CJ209" s="61"/>
      <c r="CK209" s="172"/>
      <c r="CL209" s="61"/>
      <c r="CM209" s="61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9"/>
      <c r="HI209" s="69"/>
      <c r="HJ209" s="69"/>
      <c r="HK209" s="69"/>
      <c r="HL209" s="69"/>
      <c r="HP209" s="69"/>
      <c r="HQ209" s="69"/>
      <c r="HR209" s="69"/>
      <c r="HS209" s="69"/>
      <c r="HU209" s="69"/>
      <c r="HW209" s="69"/>
      <c r="HY209" s="69"/>
      <c r="IA209" s="69"/>
      <c r="IB209" s="69"/>
      <c r="ID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1"/>
      <c r="JB209" s="61"/>
      <c r="JC209" s="61"/>
      <c r="JD209" s="61"/>
    </row>
    <row r="210" spans="3:264" x14ac:dyDescent="0.25"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172"/>
      <c r="BV210" s="172"/>
      <c r="BW210" s="172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172"/>
      <c r="CI210" s="61"/>
      <c r="CJ210" s="61"/>
      <c r="CK210" s="172"/>
      <c r="CL210" s="61"/>
      <c r="CM210" s="61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9"/>
      <c r="HI210" s="69"/>
      <c r="HJ210" s="69"/>
      <c r="HK210" s="69"/>
      <c r="HL210" s="69"/>
      <c r="HP210" s="69"/>
      <c r="HQ210" s="69"/>
      <c r="HR210" s="69"/>
      <c r="HS210" s="69"/>
      <c r="HU210" s="69"/>
      <c r="HW210" s="69"/>
      <c r="HY210" s="69"/>
      <c r="IA210" s="69"/>
      <c r="IB210" s="69"/>
      <c r="ID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1"/>
      <c r="JB210" s="61"/>
      <c r="JC210" s="61"/>
      <c r="JD210" s="61"/>
    </row>
    <row r="211" spans="3:264" x14ac:dyDescent="0.25"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172"/>
      <c r="BV211" s="172"/>
      <c r="BW211" s="172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172"/>
      <c r="CI211" s="61"/>
      <c r="CJ211" s="61"/>
      <c r="CK211" s="172"/>
      <c r="CL211" s="61"/>
      <c r="CM211" s="61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9"/>
      <c r="HI211" s="69"/>
      <c r="HJ211" s="69"/>
      <c r="HK211" s="69"/>
      <c r="HL211" s="69"/>
      <c r="HP211" s="69"/>
      <c r="HQ211" s="69"/>
      <c r="HR211" s="69"/>
      <c r="HS211" s="69"/>
      <c r="HU211" s="69"/>
      <c r="HW211" s="69"/>
      <c r="HY211" s="69"/>
      <c r="IA211" s="69"/>
      <c r="IB211" s="69"/>
      <c r="ID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1"/>
      <c r="JB211" s="61"/>
      <c r="JC211" s="61"/>
      <c r="JD211" s="61"/>
    </row>
    <row r="212" spans="3:264" x14ac:dyDescent="0.25"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172"/>
      <c r="BV212" s="172"/>
      <c r="BW212" s="172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172"/>
      <c r="CI212" s="61"/>
      <c r="CJ212" s="61"/>
      <c r="CK212" s="172"/>
      <c r="CL212" s="61"/>
      <c r="CM212" s="61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9"/>
      <c r="HI212" s="69"/>
      <c r="HJ212" s="69"/>
      <c r="HK212" s="69"/>
      <c r="HL212" s="69"/>
      <c r="HP212" s="69"/>
      <c r="HQ212" s="69"/>
      <c r="HR212" s="69"/>
      <c r="HS212" s="69"/>
      <c r="HU212" s="69"/>
      <c r="HW212" s="69"/>
      <c r="HY212" s="69"/>
      <c r="IA212" s="69"/>
      <c r="IB212" s="69"/>
      <c r="ID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1"/>
      <c r="JB212" s="61"/>
      <c r="JC212" s="61"/>
      <c r="JD212" s="61"/>
    </row>
    <row r="213" spans="3:264" x14ac:dyDescent="0.25"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172"/>
      <c r="BV213" s="172"/>
      <c r="BW213" s="172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172"/>
      <c r="CI213" s="61"/>
      <c r="CJ213" s="61"/>
      <c r="CK213" s="172"/>
      <c r="CL213" s="61"/>
      <c r="CM213" s="61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9"/>
      <c r="HI213" s="69"/>
      <c r="HJ213" s="69"/>
      <c r="HK213" s="69"/>
      <c r="HL213" s="69"/>
      <c r="HP213" s="69"/>
      <c r="HQ213" s="69"/>
      <c r="HR213" s="69"/>
      <c r="HS213" s="69"/>
      <c r="HU213" s="69"/>
      <c r="HW213" s="69"/>
      <c r="HY213" s="69"/>
      <c r="IA213" s="69"/>
      <c r="IB213" s="69"/>
      <c r="ID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1"/>
      <c r="JB213" s="61"/>
      <c r="JC213" s="61"/>
      <c r="JD213" s="61"/>
    </row>
    <row r="214" spans="3:264" x14ac:dyDescent="0.25"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172"/>
      <c r="BV214" s="172"/>
      <c r="BW214" s="172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172"/>
      <c r="CI214" s="61"/>
      <c r="CJ214" s="61"/>
      <c r="CK214" s="172"/>
      <c r="CL214" s="61"/>
      <c r="CM214" s="61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9"/>
      <c r="HI214" s="69"/>
      <c r="HJ214" s="69"/>
      <c r="HK214" s="69"/>
      <c r="HL214" s="69"/>
      <c r="HP214" s="69"/>
      <c r="HQ214" s="69"/>
      <c r="HR214" s="69"/>
      <c r="HS214" s="69"/>
      <c r="HU214" s="69"/>
      <c r="HW214" s="69"/>
      <c r="HY214" s="69"/>
      <c r="IA214" s="69"/>
      <c r="IB214" s="69"/>
      <c r="ID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1"/>
      <c r="JB214" s="61"/>
      <c r="JC214" s="61"/>
      <c r="JD214" s="61"/>
    </row>
    <row r="215" spans="3:264" x14ac:dyDescent="0.2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172"/>
      <c r="BV215" s="172"/>
      <c r="BW215" s="172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172"/>
      <c r="CI215" s="61"/>
      <c r="CJ215" s="61"/>
      <c r="CK215" s="172"/>
      <c r="CL215" s="61"/>
      <c r="CM215" s="61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9"/>
      <c r="HI215" s="69"/>
      <c r="HJ215" s="69"/>
      <c r="HK215" s="69"/>
      <c r="HL215" s="69"/>
      <c r="HP215" s="69"/>
      <c r="HQ215" s="69"/>
      <c r="HR215" s="69"/>
      <c r="HS215" s="69"/>
      <c r="HU215" s="69"/>
      <c r="HW215" s="69"/>
      <c r="HY215" s="69"/>
      <c r="IA215" s="69"/>
      <c r="IB215" s="69"/>
      <c r="ID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1"/>
      <c r="JB215" s="61"/>
      <c r="JC215" s="61"/>
      <c r="JD215" s="61"/>
    </row>
    <row r="216" spans="3:264" x14ac:dyDescent="0.25"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172"/>
      <c r="BV216" s="172"/>
      <c r="BW216" s="172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172"/>
      <c r="CI216" s="61"/>
      <c r="CJ216" s="61"/>
      <c r="CK216" s="172"/>
      <c r="CL216" s="61"/>
      <c r="CM216" s="61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9"/>
      <c r="HI216" s="69"/>
      <c r="HJ216" s="69"/>
      <c r="HK216" s="69"/>
      <c r="HL216" s="69"/>
      <c r="HP216" s="69"/>
      <c r="HQ216" s="69"/>
      <c r="HR216" s="69"/>
      <c r="HS216" s="69"/>
      <c r="HU216" s="69"/>
      <c r="HW216" s="69"/>
      <c r="HY216" s="69"/>
      <c r="IA216" s="69"/>
      <c r="IB216" s="69"/>
      <c r="ID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1"/>
      <c r="JB216" s="61"/>
      <c r="JC216" s="61"/>
      <c r="JD216" s="61"/>
    </row>
    <row r="217" spans="3:264" x14ac:dyDescent="0.25"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172"/>
      <c r="BV217" s="172"/>
      <c r="BW217" s="172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172"/>
      <c r="CI217" s="61"/>
      <c r="CJ217" s="61"/>
      <c r="CK217" s="172"/>
      <c r="CL217" s="61"/>
      <c r="CM217" s="61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9"/>
      <c r="HI217" s="69"/>
      <c r="HJ217" s="69"/>
      <c r="HK217" s="69"/>
      <c r="HL217" s="69"/>
      <c r="HP217" s="69"/>
      <c r="HQ217" s="69"/>
      <c r="HR217" s="69"/>
      <c r="HS217" s="69"/>
      <c r="HU217" s="69"/>
      <c r="HW217" s="69"/>
      <c r="HY217" s="69"/>
      <c r="IA217" s="69"/>
      <c r="IB217" s="69"/>
      <c r="ID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1"/>
      <c r="JB217" s="61"/>
      <c r="JC217" s="61"/>
      <c r="JD217" s="61"/>
    </row>
    <row r="218" spans="3:264" x14ac:dyDescent="0.25"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172"/>
      <c r="BV218" s="172"/>
      <c r="BW218" s="172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172"/>
      <c r="CI218" s="61"/>
      <c r="CJ218" s="61"/>
      <c r="CK218" s="172"/>
      <c r="CL218" s="61"/>
      <c r="CM218" s="61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9"/>
      <c r="HI218" s="69"/>
      <c r="HJ218" s="69"/>
      <c r="HK218" s="69"/>
      <c r="HL218" s="69"/>
      <c r="HP218" s="69"/>
      <c r="HQ218" s="69"/>
      <c r="HR218" s="69"/>
      <c r="HS218" s="69"/>
      <c r="HU218" s="69"/>
      <c r="HW218" s="69"/>
      <c r="HY218" s="69"/>
      <c r="IA218" s="69"/>
      <c r="IB218" s="69"/>
      <c r="ID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1"/>
      <c r="JB218" s="61"/>
      <c r="JC218" s="61"/>
      <c r="JD218" s="61"/>
    </row>
    <row r="219" spans="3:264" x14ac:dyDescent="0.25"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172"/>
      <c r="BV219" s="172"/>
      <c r="BW219" s="172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172"/>
      <c r="CI219" s="61"/>
      <c r="CJ219" s="61"/>
      <c r="CK219" s="172"/>
      <c r="CL219" s="61"/>
      <c r="CM219" s="61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9"/>
      <c r="HI219" s="69"/>
      <c r="HJ219" s="69"/>
      <c r="HK219" s="69"/>
      <c r="HL219" s="69"/>
      <c r="HP219" s="69"/>
      <c r="HQ219" s="69"/>
      <c r="HR219" s="69"/>
      <c r="HS219" s="69"/>
      <c r="HU219" s="69"/>
      <c r="HW219" s="69"/>
      <c r="HY219" s="69"/>
      <c r="IA219" s="69"/>
      <c r="IB219" s="69"/>
      <c r="ID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1"/>
      <c r="JB219" s="61"/>
      <c r="JC219" s="61"/>
      <c r="JD219" s="61"/>
    </row>
    <row r="220" spans="3:264" x14ac:dyDescent="0.25"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172"/>
      <c r="BV220" s="172"/>
      <c r="BW220" s="172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172"/>
      <c r="CI220" s="61"/>
      <c r="CJ220" s="61"/>
      <c r="CK220" s="172"/>
      <c r="CL220" s="61"/>
      <c r="CM220" s="61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9"/>
      <c r="HI220" s="69"/>
      <c r="HJ220" s="69"/>
      <c r="HK220" s="69"/>
      <c r="HL220" s="69"/>
      <c r="HP220" s="69"/>
      <c r="HQ220" s="69"/>
      <c r="HR220" s="69"/>
      <c r="HS220" s="69"/>
      <c r="HU220" s="69"/>
      <c r="HW220" s="69"/>
      <c r="HY220" s="69"/>
      <c r="IA220" s="69"/>
      <c r="IB220" s="69"/>
      <c r="ID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1"/>
      <c r="JB220" s="61"/>
      <c r="JC220" s="61"/>
      <c r="JD220" s="61"/>
    </row>
    <row r="221" spans="3:264" x14ac:dyDescent="0.25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172"/>
      <c r="BV221" s="172"/>
      <c r="BW221" s="172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172"/>
      <c r="CI221" s="61"/>
      <c r="CJ221" s="61"/>
      <c r="CK221" s="172"/>
      <c r="CL221" s="61"/>
      <c r="CM221" s="61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9"/>
      <c r="HI221" s="69"/>
      <c r="HJ221" s="69"/>
      <c r="HK221" s="69"/>
      <c r="HL221" s="69"/>
      <c r="HP221" s="69"/>
      <c r="HQ221" s="69"/>
      <c r="HR221" s="69"/>
      <c r="HS221" s="69"/>
      <c r="HU221" s="69"/>
      <c r="HW221" s="69"/>
      <c r="HY221" s="69"/>
      <c r="IA221" s="69"/>
      <c r="IB221" s="69"/>
      <c r="ID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1"/>
      <c r="JB221" s="61"/>
      <c r="JC221" s="61"/>
      <c r="JD221" s="61"/>
    </row>
    <row r="222" spans="3:264" x14ac:dyDescent="0.25"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172"/>
      <c r="BV222" s="172"/>
      <c r="BW222" s="172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172"/>
      <c r="CI222" s="61"/>
      <c r="CJ222" s="61"/>
      <c r="CK222" s="172"/>
      <c r="CL222" s="61"/>
      <c r="CM222" s="61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9"/>
      <c r="HI222" s="69"/>
      <c r="HJ222" s="69"/>
      <c r="HK222" s="69"/>
      <c r="HL222" s="69"/>
      <c r="HP222" s="69"/>
      <c r="HQ222" s="69"/>
      <c r="HR222" s="69"/>
      <c r="HS222" s="69"/>
      <c r="HU222" s="69"/>
      <c r="HW222" s="69"/>
      <c r="HY222" s="69"/>
      <c r="IA222" s="69"/>
      <c r="IB222" s="69"/>
      <c r="ID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1"/>
      <c r="JB222" s="61"/>
      <c r="JC222" s="61"/>
      <c r="JD222" s="61"/>
    </row>
    <row r="223" spans="3:264" x14ac:dyDescent="0.25"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172"/>
      <c r="BV223" s="172"/>
      <c r="BW223" s="172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172"/>
      <c r="CI223" s="61"/>
      <c r="CJ223" s="61"/>
      <c r="CK223" s="172"/>
      <c r="CL223" s="61"/>
      <c r="CM223" s="61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DI223" s="172"/>
      <c r="DJ223" s="172"/>
      <c r="DK223" s="172"/>
      <c r="DL223" s="172"/>
      <c r="DM223" s="172"/>
      <c r="DN223" s="172"/>
      <c r="DO223" s="172"/>
      <c r="DP223" s="172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9"/>
      <c r="HI223" s="69"/>
      <c r="HJ223" s="69"/>
      <c r="HK223" s="69"/>
      <c r="HL223" s="69"/>
      <c r="HP223" s="69"/>
      <c r="HQ223" s="69"/>
      <c r="HR223" s="69"/>
      <c r="HS223" s="69"/>
      <c r="HU223" s="69"/>
      <c r="HW223" s="69"/>
      <c r="HY223" s="69"/>
      <c r="IA223" s="69"/>
      <c r="IB223" s="69"/>
      <c r="ID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1"/>
      <c r="JB223" s="61"/>
      <c r="JC223" s="61"/>
      <c r="JD223" s="61"/>
    </row>
    <row r="224" spans="3:264" x14ac:dyDescent="0.25"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172"/>
      <c r="BV224" s="172"/>
      <c r="BW224" s="172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172"/>
      <c r="CI224" s="61"/>
      <c r="CJ224" s="61"/>
      <c r="CK224" s="172"/>
      <c r="CL224" s="61"/>
      <c r="CM224" s="61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9"/>
      <c r="HI224" s="69"/>
      <c r="HJ224" s="69"/>
      <c r="HK224" s="69"/>
      <c r="HL224" s="69"/>
      <c r="HP224" s="69"/>
      <c r="HQ224" s="69"/>
      <c r="HR224" s="69"/>
      <c r="HS224" s="69"/>
      <c r="HU224" s="69"/>
      <c r="HW224" s="69"/>
      <c r="HY224" s="69"/>
      <c r="IA224" s="69"/>
      <c r="IB224" s="69"/>
      <c r="ID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1"/>
      <c r="JB224" s="61"/>
      <c r="JC224" s="61"/>
      <c r="JD224" s="61"/>
    </row>
    <row r="225" spans="3:264" x14ac:dyDescent="0.25"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172"/>
      <c r="BV225" s="172"/>
      <c r="BW225" s="172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172"/>
      <c r="CI225" s="61"/>
      <c r="CJ225" s="61"/>
      <c r="CK225" s="172"/>
      <c r="CL225" s="61"/>
      <c r="CM225" s="61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9"/>
      <c r="HI225" s="69"/>
      <c r="HJ225" s="69"/>
      <c r="HK225" s="69"/>
      <c r="HL225" s="69"/>
      <c r="HP225" s="69"/>
      <c r="HQ225" s="69"/>
      <c r="HR225" s="69"/>
      <c r="HS225" s="69"/>
      <c r="HU225" s="69"/>
      <c r="HW225" s="69"/>
      <c r="HY225" s="69"/>
      <c r="IA225" s="69"/>
      <c r="IB225" s="69"/>
      <c r="ID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1"/>
      <c r="JB225" s="61"/>
      <c r="JC225" s="61"/>
      <c r="JD225" s="61"/>
    </row>
    <row r="226" spans="3:264" x14ac:dyDescent="0.25"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172"/>
      <c r="BV226" s="172"/>
      <c r="BW226" s="172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172"/>
      <c r="CI226" s="61"/>
      <c r="CJ226" s="61"/>
      <c r="CK226" s="172"/>
      <c r="CL226" s="61"/>
      <c r="CM226" s="61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DI226" s="172"/>
      <c r="DJ226" s="172"/>
      <c r="DK226" s="172"/>
      <c r="DL226" s="172"/>
      <c r="DM226" s="172"/>
      <c r="DN226" s="172"/>
      <c r="DO226" s="172"/>
      <c r="DP226" s="172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9"/>
      <c r="HI226" s="69"/>
      <c r="HJ226" s="69"/>
      <c r="HK226" s="69"/>
      <c r="HL226" s="69"/>
      <c r="HP226" s="69"/>
      <c r="HQ226" s="69"/>
      <c r="HR226" s="69"/>
      <c r="HS226" s="69"/>
      <c r="HU226" s="69"/>
      <c r="HW226" s="69"/>
      <c r="HY226" s="69"/>
      <c r="IA226" s="69"/>
      <c r="IB226" s="69"/>
      <c r="ID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1"/>
      <c r="JB226" s="61"/>
      <c r="JC226" s="61"/>
      <c r="JD226" s="61"/>
    </row>
    <row r="227" spans="3:264" x14ac:dyDescent="0.25"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172"/>
      <c r="BV227" s="172"/>
      <c r="BW227" s="172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172"/>
      <c r="CI227" s="61"/>
      <c r="CJ227" s="61"/>
      <c r="CK227" s="172"/>
      <c r="CL227" s="61"/>
      <c r="CM227" s="61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9"/>
      <c r="HI227" s="69"/>
      <c r="HJ227" s="69"/>
      <c r="HK227" s="69"/>
      <c r="HL227" s="69"/>
      <c r="HP227" s="69"/>
      <c r="HQ227" s="69"/>
      <c r="HR227" s="69"/>
      <c r="HS227" s="69"/>
      <c r="HU227" s="69"/>
      <c r="HW227" s="69"/>
      <c r="HY227" s="69"/>
      <c r="IA227" s="69"/>
      <c r="IB227" s="69"/>
      <c r="ID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1"/>
      <c r="JB227" s="61"/>
      <c r="JC227" s="61"/>
      <c r="JD227" s="61"/>
    </row>
    <row r="228" spans="3:264" x14ac:dyDescent="0.25"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172"/>
      <c r="BV228" s="172"/>
      <c r="BW228" s="172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172"/>
      <c r="CI228" s="61"/>
      <c r="CJ228" s="61"/>
      <c r="CK228" s="172"/>
      <c r="CL228" s="61"/>
      <c r="CM228" s="61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9"/>
      <c r="HI228" s="69"/>
      <c r="HJ228" s="69"/>
      <c r="HK228" s="69"/>
      <c r="HL228" s="69"/>
      <c r="HP228" s="69"/>
      <c r="HQ228" s="69"/>
      <c r="HR228" s="69"/>
      <c r="HS228" s="69"/>
      <c r="HU228" s="69"/>
      <c r="HW228" s="69"/>
      <c r="HY228" s="69"/>
      <c r="IA228" s="69"/>
      <c r="IB228" s="69"/>
      <c r="ID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1"/>
      <c r="JB228" s="61"/>
      <c r="JC228" s="61"/>
      <c r="JD228" s="61"/>
    </row>
    <row r="229" spans="3:264" x14ac:dyDescent="0.25"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172"/>
      <c r="BV229" s="172"/>
      <c r="BW229" s="172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172"/>
      <c r="CI229" s="61"/>
      <c r="CJ229" s="61"/>
      <c r="CK229" s="172"/>
      <c r="CL229" s="61"/>
      <c r="CM229" s="61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9"/>
      <c r="HI229" s="69"/>
      <c r="HJ229" s="69"/>
      <c r="HK229" s="69"/>
      <c r="HL229" s="69"/>
      <c r="HP229" s="69"/>
      <c r="HQ229" s="69"/>
      <c r="HR229" s="69"/>
      <c r="HS229" s="69"/>
      <c r="HU229" s="69"/>
      <c r="HW229" s="69"/>
      <c r="HY229" s="69"/>
      <c r="IA229" s="69"/>
      <c r="IB229" s="69"/>
      <c r="ID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1"/>
      <c r="JB229" s="61"/>
      <c r="JC229" s="61"/>
      <c r="JD229" s="61"/>
    </row>
    <row r="230" spans="3:264" x14ac:dyDescent="0.25"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172"/>
      <c r="BV230" s="172"/>
      <c r="BW230" s="172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172"/>
      <c r="CI230" s="61"/>
      <c r="CJ230" s="61"/>
      <c r="CK230" s="172"/>
      <c r="CL230" s="61"/>
      <c r="CM230" s="61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DI230" s="172"/>
      <c r="DJ230" s="172"/>
      <c r="DK230" s="172"/>
      <c r="DL230" s="172"/>
      <c r="DM230" s="172"/>
      <c r="DN230" s="172"/>
      <c r="DO230" s="172"/>
      <c r="DP230" s="172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9"/>
      <c r="HI230" s="69"/>
      <c r="HJ230" s="69"/>
      <c r="HK230" s="69"/>
      <c r="HL230" s="69"/>
      <c r="HP230" s="69"/>
      <c r="HQ230" s="69"/>
      <c r="HR230" s="69"/>
      <c r="HS230" s="69"/>
      <c r="HU230" s="69"/>
      <c r="HW230" s="69"/>
      <c r="HY230" s="69"/>
      <c r="IA230" s="69"/>
      <c r="IB230" s="69"/>
      <c r="ID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1"/>
      <c r="JB230" s="61"/>
      <c r="JC230" s="61"/>
      <c r="JD230" s="61"/>
    </row>
    <row r="231" spans="3:264" x14ac:dyDescent="0.25"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172"/>
      <c r="BV231" s="172"/>
      <c r="BW231" s="172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172"/>
      <c r="CI231" s="61"/>
      <c r="CJ231" s="61"/>
      <c r="CK231" s="172"/>
      <c r="CL231" s="61"/>
      <c r="CM231" s="61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DI231" s="172"/>
      <c r="DJ231" s="172"/>
      <c r="DK231" s="172"/>
      <c r="DL231" s="172"/>
      <c r="DM231" s="172"/>
      <c r="DN231" s="172"/>
      <c r="DO231" s="172"/>
      <c r="DP231" s="172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9"/>
      <c r="HI231" s="69"/>
      <c r="HJ231" s="69"/>
      <c r="HK231" s="69"/>
      <c r="HL231" s="69"/>
      <c r="HP231" s="69"/>
      <c r="HQ231" s="69"/>
      <c r="HR231" s="69"/>
      <c r="HS231" s="69"/>
      <c r="HU231" s="69"/>
      <c r="HW231" s="69"/>
      <c r="HY231" s="69"/>
      <c r="IA231" s="69"/>
      <c r="IB231" s="69"/>
      <c r="ID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1"/>
      <c r="JB231" s="61"/>
      <c r="JC231" s="61"/>
      <c r="JD231" s="61"/>
    </row>
    <row r="232" spans="3:264" x14ac:dyDescent="0.25"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172"/>
      <c r="BV232" s="172"/>
      <c r="BW232" s="172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172"/>
      <c r="CI232" s="61"/>
      <c r="CJ232" s="61"/>
      <c r="CK232" s="172"/>
      <c r="CL232" s="61"/>
      <c r="CM232" s="61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9"/>
      <c r="HI232" s="69"/>
      <c r="HJ232" s="69"/>
      <c r="HK232" s="69"/>
      <c r="HL232" s="69"/>
      <c r="HP232" s="69"/>
      <c r="HQ232" s="69"/>
      <c r="HR232" s="69"/>
      <c r="HS232" s="69"/>
      <c r="HU232" s="69"/>
      <c r="HW232" s="69"/>
      <c r="HY232" s="69"/>
      <c r="IA232" s="69"/>
      <c r="IB232" s="69"/>
      <c r="ID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1"/>
      <c r="JB232" s="61"/>
      <c r="JC232" s="61"/>
      <c r="JD232" s="61"/>
    </row>
    <row r="233" spans="3:264" x14ac:dyDescent="0.25"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172"/>
      <c r="BV233" s="172"/>
      <c r="BW233" s="172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172"/>
      <c r="CI233" s="61"/>
      <c r="CJ233" s="61"/>
      <c r="CK233" s="172"/>
      <c r="CL233" s="61"/>
      <c r="CM233" s="61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9"/>
      <c r="HI233" s="69"/>
      <c r="HJ233" s="69"/>
      <c r="HK233" s="69"/>
      <c r="HL233" s="69"/>
      <c r="HP233" s="69"/>
      <c r="HQ233" s="69"/>
      <c r="HR233" s="69"/>
      <c r="HS233" s="69"/>
      <c r="HU233" s="69"/>
      <c r="HW233" s="69"/>
      <c r="HY233" s="69"/>
      <c r="IA233" s="69"/>
      <c r="IB233" s="69"/>
      <c r="ID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1"/>
      <c r="JB233" s="61"/>
      <c r="JC233" s="61"/>
      <c r="JD233" s="61"/>
    </row>
    <row r="234" spans="3:264" x14ac:dyDescent="0.25"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172"/>
      <c r="BV234" s="172"/>
      <c r="BW234" s="172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172"/>
      <c r="CI234" s="61"/>
      <c r="CJ234" s="61"/>
      <c r="CK234" s="172"/>
      <c r="CL234" s="61"/>
      <c r="CM234" s="61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DI234" s="172"/>
      <c r="DJ234" s="172"/>
      <c r="DK234" s="172"/>
      <c r="DL234" s="172"/>
      <c r="DM234" s="172"/>
      <c r="DN234" s="172"/>
      <c r="DO234" s="172"/>
      <c r="DP234" s="172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9"/>
      <c r="HI234" s="69"/>
      <c r="HJ234" s="69"/>
      <c r="HK234" s="69"/>
      <c r="HL234" s="69"/>
      <c r="HP234" s="69"/>
      <c r="HQ234" s="69"/>
      <c r="HR234" s="69"/>
      <c r="HS234" s="69"/>
      <c r="HU234" s="69"/>
      <c r="HW234" s="69"/>
      <c r="HY234" s="69"/>
      <c r="IA234" s="69"/>
      <c r="IB234" s="69"/>
      <c r="ID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1"/>
      <c r="JB234" s="61"/>
      <c r="JC234" s="61"/>
      <c r="JD234" s="61"/>
    </row>
    <row r="235" spans="3:264" x14ac:dyDescent="0.25"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172"/>
      <c r="BV235" s="172"/>
      <c r="BW235" s="172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172"/>
      <c r="CI235" s="61"/>
      <c r="CJ235" s="61"/>
      <c r="CK235" s="172"/>
      <c r="CL235" s="61"/>
      <c r="CM235" s="61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9"/>
      <c r="HI235" s="69"/>
      <c r="HJ235" s="69"/>
      <c r="HK235" s="69"/>
      <c r="HL235" s="69"/>
      <c r="HP235" s="69"/>
      <c r="HQ235" s="69"/>
      <c r="HR235" s="69"/>
      <c r="HS235" s="69"/>
      <c r="HU235" s="69"/>
      <c r="HW235" s="69"/>
      <c r="HY235" s="69"/>
      <c r="IA235" s="69"/>
      <c r="IB235" s="69"/>
      <c r="ID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1"/>
      <c r="JB235" s="61"/>
      <c r="JC235" s="61"/>
      <c r="JD235" s="61"/>
    </row>
    <row r="236" spans="3:264" x14ac:dyDescent="0.25"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172"/>
      <c r="BV236" s="172"/>
      <c r="BW236" s="172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172"/>
      <c r="CI236" s="61"/>
      <c r="CJ236" s="61"/>
      <c r="CK236" s="172"/>
      <c r="CL236" s="61"/>
      <c r="CM236" s="61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9"/>
      <c r="HI236" s="69"/>
      <c r="HJ236" s="69"/>
      <c r="HK236" s="69"/>
      <c r="HL236" s="69"/>
      <c r="HP236" s="69"/>
      <c r="HQ236" s="69"/>
      <c r="HR236" s="69"/>
      <c r="HS236" s="69"/>
      <c r="HU236" s="69"/>
      <c r="HW236" s="69"/>
      <c r="HY236" s="69"/>
      <c r="IA236" s="69"/>
      <c r="IB236" s="69"/>
      <c r="ID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1"/>
      <c r="JB236" s="61"/>
      <c r="JC236" s="61"/>
      <c r="JD236" s="61"/>
    </row>
    <row r="237" spans="3:264" x14ac:dyDescent="0.25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172"/>
      <c r="BV237" s="172"/>
      <c r="BW237" s="172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172"/>
      <c r="CI237" s="61"/>
      <c r="CJ237" s="61"/>
      <c r="CK237" s="172"/>
      <c r="CL237" s="61"/>
      <c r="CM237" s="61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9"/>
      <c r="HI237" s="69"/>
      <c r="HJ237" s="69"/>
      <c r="HK237" s="69"/>
      <c r="HL237" s="69"/>
      <c r="HP237" s="69"/>
      <c r="HQ237" s="69"/>
      <c r="HR237" s="69"/>
      <c r="HS237" s="69"/>
      <c r="HU237" s="69"/>
      <c r="HW237" s="69"/>
      <c r="HY237" s="69"/>
      <c r="IA237" s="69"/>
      <c r="IB237" s="69"/>
      <c r="ID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1"/>
      <c r="JB237" s="61"/>
      <c r="JC237" s="61"/>
      <c r="JD237" s="61"/>
    </row>
    <row r="238" spans="3:264" x14ac:dyDescent="0.25"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172"/>
      <c r="BV238" s="172"/>
      <c r="BW238" s="172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172"/>
      <c r="CI238" s="61"/>
      <c r="CJ238" s="61"/>
      <c r="CK238" s="172"/>
      <c r="CL238" s="61"/>
      <c r="CM238" s="61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DI238" s="172"/>
      <c r="DJ238" s="172"/>
      <c r="DK238" s="172"/>
      <c r="DL238" s="172"/>
      <c r="DM238" s="172"/>
      <c r="DN238" s="172"/>
      <c r="DO238" s="172"/>
      <c r="DP238" s="172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9"/>
      <c r="HI238" s="69"/>
      <c r="HJ238" s="69"/>
      <c r="HK238" s="69"/>
      <c r="HL238" s="69"/>
      <c r="HP238" s="69"/>
      <c r="HQ238" s="69"/>
      <c r="HR238" s="69"/>
      <c r="HS238" s="69"/>
      <c r="HU238" s="69"/>
      <c r="HW238" s="69"/>
      <c r="HY238" s="69"/>
      <c r="IA238" s="69"/>
      <c r="IB238" s="69"/>
      <c r="ID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1"/>
      <c r="JB238" s="61"/>
      <c r="JC238" s="61"/>
      <c r="JD238" s="61"/>
    </row>
    <row r="239" spans="3:264" x14ac:dyDescent="0.25"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172"/>
      <c r="BV239" s="172"/>
      <c r="BW239" s="172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172"/>
      <c r="CI239" s="61"/>
      <c r="CJ239" s="61"/>
      <c r="CK239" s="172"/>
      <c r="CL239" s="61"/>
      <c r="CM239" s="61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9"/>
      <c r="HI239" s="69"/>
      <c r="HJ239" s="69"/>
      <c r="HK239" s="69"/>
      <c r="HL239" s="69"/>
      <c r="HP239" s="69"/>
      <c r="HQ239" s="69"/>
      <c r="HR239" s="69"/>
      <c r="HS239" s="69"/>
      <c r="HU239" s="69"/>
      <c r="HW239" s="69"/>
      <c r="HY239" s="69"/>
      <c r="IA239" s="69"/>
      <c r="IB239" s="69"/>
      <c r="ID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1"/>
      <c r="JB239" s="61"/>
      <c r="JC239" s="61"/>
      <c r="JD239" s="61"/>
    </row>
    <row r="240" spans="3:264" x14ac:dyDescent="0.25"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172"/>
      <c r="BV240" s="172"/>
      <c r="BW240" s="172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172"/>
      <c r="CI240" s="61"/>
      <c r="CJ240" s="61"/>
      <c r="CK240" s="172"/>
      <c r="CL240" s="61"/>
      <c r="CM240" s="61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DI240" s="172"/>
      <c r="DJ240" s="172"/>
      <c r="DK240" s="172"/>
      <c r="DL240" s="172"/>
      <c r="DM240" s="172"/>
      <c r="DN240" s="172"/>
      <c r="DO240" s="172"/>
      <c r="DP240" s="172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9"/>
      <c r="HI240" s="69"/>
      <c r="HJ240" s="69"/>
      <c r="HK240" s="69"/>
      <c r="HL240" s="69"/>
      <c r="HP240" s="69"/>
      <c r="HQ240" s="69"/>
      <c r="HR240" s="69"/>
      <c r="HS240" s="69"/>
      <c r="HU240" s="69"/>
      <c r="HW240" s="69"/>
      <c r="HY240" s="69"/>
      <c r="IA240" s="69"/>
      <c r="IB240" s="69"/>
      <c r="ID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1"/>
      <c r="JB240" s="61"/>
      <c r="JC240" s="61"/>
      <c r="JD240" s="61"/>
    </row>
    <row r="241" spans="3:264" x14ac:dyDescent="0.25"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172"/>
      <c r="BV241" s="172"/>
      <c r="BW241" s="172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172"/>
      <c r="CI241" s="61"/>
      <c r="CJ241" s="61"/>
      <c r="CK241" s="172"/>
      <c r="CL241" s="61"/>
      <c r="CM241" s="61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9"/>
      <c r="HI241" s="69"/>
      <c r="HJ241" s="69"/>
      <c r="HK241" s="69"/>
      <c r="HL241" s="69"/>
      <c r="HP241" s="69"/>
      <c r="HQ241" s="69"/>
      <c r="HR241" s="69"/>
      <c r="HS241" s="69"/>
      <c r="HU241" s="69"/>
      <c r="HW241" s="69"/>
      <c r="HY241" s="69"/>
      <c r="IA241" s="69"/>
      <c r="IB241" s="69"/>
      <c r="ID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1"/>
      <c r="JB241" s="61"/>
      <c r="JC241" s="61"/>
      <c r="JD241" s="61"/>
    </row>
    <row r="242" spans="3:264" x14ac:dyDescent="0.25"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172"/>
      <c r="BV242" s="172"/>
      <c r="BW242" s="172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172"/>
      <c r="CI242" s="61"/>
      <c r="CJ242" s="61"/>
      <c r="CK242" s="172"/>
      <c r="CL242" s="61"/>
      <c r="CM242" s="61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DI242" s="172"/>
      <c r="DJ242" s="172"/>
      <c r="DK242" s="172"/>
      <c r="DL242" s="172"/>
      <c r="DM242" s="172"/>
      <c r="DN242" s="172"/>
      <c r="DO242" s="172"/>
      <c r="DP242" s="172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9"/>
      <c r="HI242" s="69"/>
      <c r="HJ242" s="69"/>
      <c r="HK242" s="69"/>
      <c r="HL242" s="69"/>
      <c r="HP242" s="69"/>
      <c r="HQ242" s="69"/>
      <c r="HR242" s="69"/>
      <c r="HS242" s="69"/>
      <c r="HU242" s="69"/>
      <c r="HW242" s="69"/>
      <c r="HY242" s="69"/>
      <c r="IA242" s="69"/>
      <c r="IB242" s="69"/>
      <c r="ID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1"/>
      <c r="JB242" s="61"/>
      <c r="JC242" s="61"/>
      <c r="JD242" s="61"/>
    </row>
    <row r="243" spans="3:264" x14ac:dyDescent="0.25"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172"/>
      <c r="BV243" s="172"/>
      <c r="BW243" s="172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172"/>
      <c r="CI243" s="61"/>
      <c r="CJ243" s="61"/>
      <c r="CK243" s="172"/>
      <c r="CL243" s="61"/>
      <c r="CM243" s="61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9"/>
      <c r="HI243" s="69"/>
      <c r="HJ243" s="69"/>
      <c r="HK243" s="69"/>
      <c r="HL243" s="69"/>
      <c r="HP243" s="69"/>
      <c r="HQ243" s="69"/>
      <c r="HR243" s="69"/>
      <c r="HS243" s="69"/>
      <c r="HU243" s="69"/>
      <c r="HW243" s="69"/>
      <c r="HY243" s="69"/>
      <c r="IA243" s="69"/>
      <c r="IB243" s="69"/>
      <c r="ID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1"/>
      <c r="JB243" s="61"/>
      <c r="JC243" s="61"/>
      <c r="JD243" s="61"/>
    </row>
    <row r="244" spans="3:264" x14ac:dyDescent="0.25"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172"/>
      <c r="BV244" s="172"/>
      <c r="BW244" s="172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172"/>
      <c r="CI244" s="61"/>
      <c r="CJ244" s="61"/>
      <c r="CK244" s="172"/>
      <c r="CL244" s="61"/>
      <c r="CM244" s="61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DI244" s="172"/>
      <c r="DJ244" s="172"/>
      <c r="DK244" s="172"/>
      <c r="DL244" s="172"/>
      <c r="DM244" s="172"/>
      <c r="DN244" s="172"/>
      <c r="DO244" s="172"/>
      <c r="DP244" s="172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9"/>
      <c r="HI244" s="69"/>
      <c r="HJ244" s="69"/>
      <c r="HK244" s="69"/>
      <c r="HL244" s="69"/>
      <c r="HP244" s="69"/>
      <c r="HQ244" s="69"/>
      <c r="HR244" s="69"/>
      <c r="HS244" s="69"/>
      <c r="HU244" s="69"/>
      <c r="HW244" s="69"/>
      <c r="HY244" s="69"/>
      <c r="IA244" s="69"/>
      <c r="IB244" s="69"/>
      <c r="ID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1"/>
      <c r="JB244" s="61"/>
      <c r="JC244" s="61"/>
      <c r="JD244" s="61"/>
    </row>
    <row r="245" spans="3:264" x14ac:dyDescent="0.25"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172"/>
      <c r="BV245" s="172"/>
      <c r="BW245" s="172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172"/>
      <c r="CI245" s="61"/>
      <c r="CJ245" s="61"/>
      <c r="CK245" s="172"/>
      <c r="CL245" s="61"/>
      <c r="CM245" s="61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9"/>
      <c r="HI245" s="69"/>
      <c r="HJ245" s="69"/>
      <c r="HK245" s="69"/>
      <c r="HL245" s="69"/>
      <c r="HP245" s="69"/>
      <c r="HQ245" s="69"/>
      <c r="HR245" s="69"/>
      <c r="HS245" s="69"/>
      <c r="HU245" s="69"/>
      <c r="HW245" s="69"/>
      <c r="HY245" s="69"/>
      <c r="IA245" s="69"/>
      <c r="IB245" s="69"/>
      <c r="ID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1"/>
      <c r="JB245" s="61"/>
      <c r="JC245" s="61"/>
      <c r="JD245" s="61"/>
    </row>
    <row r="246" spans="3:264" x14ac:dyDescent="0.25"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172"/>
      <c r="BV246" s="172"/>
      <c r="BW246" s="172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172"/>
      <c r="CI246" s="61"/>
      <c r="CJ246" s="61"/>
      <c r="CK246" s="172"/>
      <c r="CL246" s="61"/>
      <c r="CM246" s="61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DI246" s="172"/>
      <c r="DJ246" s="172"/>
      <c r="DK246" s="172"/>
      <c r="DL246" s="172"/>
      <c r="DM246" s="172"/>
      <c r="DN246" s="172"/>
      <c r="DO246" s="172"/>
      <c r="DP246" s="172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9"/>
      <c r="HI246" s="69"/>
      <c r="HJ246" s="69"/>
      <c r="HK246" s="69"/>
      <c r="HL246" s="69"/>
      <c r="HP246" s="69"/>
      <c r="HQ246" s="69"/>
      <c r="HR246" s="69"/>
      <c r="HS246" s="69"/>
      <c r="HU246" s="69"/>
      <c r="HW246" s="69"/>
      <c r="HY246" s="69"/>
      <c r="IA246" s="69"/>
      <c r="IB246" s="69"/>
      <c r="ID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1"/>
      <c r="JB246" s="61"/>
      <c r="JC246" s="61"/>
      <c r="JD246" s="61"/>
    </row>
    <row r="247" spans="3:264" x14ac:dyDescent="0.25"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172"/>
      <c r="BV247" s="172"/>
      <c r="BW247" s="172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172"/>
      <c r="CI247" s="61"/>
      <c r="CJ247" s="61"/>
      <c r="CK247" s="172"/>
      <c r="CL247" s="61"/>
      <c r="CM247" s="61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9"/>
      <c r="HI247" s="69"/>
      <c r="HJ247" s="69"/>
      <c r="HK247" s="69"/>
      <c r="HL247" s="69"/>
      <c r="HP247" s="69"/>
      <c r="HQ247" s="69"/>
      <c r="HR247" s="69"/>
      <c r="HS247" s="69"/>
      <c r="HU247" s="69"/>
      <c r="HW247" s="69"/>
      <c r="HY247" s="69"/>
      <c r="IA247" s="69"/>
      <c r="IB247" s="69"/>
      <c r="ID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1"/>
      <c r="JB247" s="61"/>
      <c r="JC247" s="61"/>
      <c r="JD247" s="61"/>
    </row>
    <row r="248" spans="3:264" x14ac:dyDescent="0.25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172"/>
      <c r="BV248" s="172"/>
      <c r="BW248" s="172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172"/>
      <c r="CI248" s="61"/>
      <c r="CJ248" s="61"/>
      <c r="CK248" s="172"/>
      <c r="CL248" s="61"/>
      <c r="CM248" s="61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DI248" s="172"/>
      <c r="DJ248" s="172"/>
      <c r="DK248" s="172"/>
      <c r="DL248" s="172"/>
      <c r="DM248" s="172"/>
      <c r="DN248" s="172"/>
      <c r="DO248" s="172"/>
      <c r="DP248" s="172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9"/>
      <c r="HI248" s="69"/>
      <c r="HJ248" s="69"/>
      <c r="HK248" s="69"/>
      <c r="HL248" s="69"/>
      <c r="HP248" s="69"/>
      <c r="HQ248" s="69"/>
      <c r="HR248" s="69"/>
      <c r="HS248" s="69"/>
      <c r="HU248" s="69"/>
      <c r="HW248" s="69"/>
      <c r="HY248" s="69"/>
      <c r="IA248" s="69"/>
      <c r="IB248" s="69"/>
      <c r="ID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1"/>
      <c r="JB248" s="61"/>
      <c r="JC248" s="61"/>
      <c r="JD248" s="61"/>
    </row>
    <row r="249" spans="3:264" x14ac:dyDescent="0.25"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172"/>
      <c r="BV249" s="172"/>
      <c r="BW249" s="172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172"/>
      <c r="CI249" s="61"/>
      <c r="CJ249" s="61"/>
      <c r="CK249" s="172"/>
      <c r="CL249" s="61"/>
      <c r="CM249" s="61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9"/>
      <c r="HI249" s="69"/>
      <c r="HJ249" s="69"/>
      <c r="HK249" s="69"/>
      <c r="HL249" s="69"/>
      <c r="HP249" s="69"/>
      <c r="HQ249" s="69"/>
      <c r="HR249" s="69"/>
      <c r="HS249" s="69"/>
      <c r="HU249" s="69"/>
      <c r="HW249" s="69"/>
      <c r="HY249" s="69"/>
      <c r="IA249" s="69"/>
      <c r="IB249" s="69"/>
      <c r="ID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1"/>
      <c r="JB249" s="61"/>
      <c r="JC249" s="61"/>
      <c r="JD249" s="61"/>
    </row>
    <row r="250" spans="3:264" x14ac:dyDescent="0.25"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172"/>
      <c r="BV250" s="172"/>
      <c r="BW250" s="172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172"/>
      <c r="CI250" s="61"/>
      <c r="CJ250" s="61"/>
      <c r="CK250" s="172"/>
      <c r="CL250" s="61"/>
      <c r="CM250" s="61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DI250" s="172"/>
      <c r="DJ250" s="172"/>
      <c r="DK250" s="172"/>
      <c r="DL250" s="172"/>
      <c r="DM250" s="172"/>
      <c r="DN250" s="172"/>
      <c r="DO250" s="172"/>
      <c r="DP250" s="172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9"/>
      <c r="HI250" s="69"/>
      <c r="HJ250" s="69"/>
      <c r="HK250" s="69"/>
      <c r="HL250" s="69"/>
      <c r="HP250" s="69"/>
      <c r="HQ250" s="69"/>
      <c r="HR250" s="69"/>
      <c r="HS250" s="69"/>
      <c r="HU250" s="69"/>
      <c r="HW250" s="69"/>
      <c r="HY250" s="69"/>
      <c r="IA250" s="69"/>
      <c r="IB250" s="69"/>
      <c r="ID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1"/>
      <c r="JB250" s="61"/>
      <c r="JC250" s="61"/>
      <c r="JD250" s="61"/>
    </row>
    <row r="251" spans="3:264" x14ac:dyDescent="0.25"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172"/>
      <c r="BV251" s="172"/>
      <c r="BW251" s="172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172"/>
      <c r="CI251" s="61"/>
      <c r="CJ251" s="61"/>
      <c r="CK251" s="172"/>
      <c r="CL251" s="61"/>
      <c r="CM251" s="61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9"/>
      <c r="HI251" s="69"/>
      <c r="HJ251" s="69"/>
      <c r="HK251" s="69"/>
      <c r="HL251" s="69"/>
      <c r="HP251" s="69"/>
      <c r="HQ251" s="69"/>
      <c r="HR251" s="69"/>
      <c r="HS251" s="69"/>
      <c r="HU251" s="69"/>
      <c r="HW251" s="69"/>
      <c r="HY251" s="69"/>
      <c r="IA251" s="69"/>
      <c r="IB251" s="69"/>
      <c r="ID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1"/>
      <c r="JB251" s="61"/>
      <c r="JC251" s="61"/>
      <c r="JD251" s="61"/>
    </row>
    <row r="252" spans="3:264" x14ac:dyDescent="0.25"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172"/>
      <c r="BV252" s="172"/>
      <c r="BW252" s="172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172"/>
      <c r="CI252" s="61"/>
      <c r="CJ252" s="61"/>
      <c r="CK252" s="172"/>
      <c r="CL252" s="61"/>
      <c r="CM252" s="61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DI252" s="172"/>
      <c r="DJ252" s="172"/>
      <c r="DK252" s="172"/>
      <c r="DL252" s="172"/>
      <c r="DM252" s="172"/>
      <c r="DN252" s="172"/>
      <c r="DO252" s="172"/>
      <c r="DP252" s="172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9"/>
      <c r="HI252" s="69"/>
      <c r="HJ252" s="69"/>
      <c r="HK252" s="69"/>
      <c r="HL252" s="69"/>
      <c r="HP252" s="69"/>
      <c r="HQ252" s="69"/>
      <c r="HR252" s="69"/>
      <c r="HS252" s="69"/>
      <c r="HU252" s="69"/>
      <c r="HW252" s="69"/>
      <c r="HY252" s="69"/>
      <c r="IA252" s="69"/>
      <c r="IB252" s="69"/>
      <c r="ID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1"/>
      <c r="JB252" s="61"/>
      <c r="JC252" s="61"/>
      <c r="JD252" s="61"/>
    </row>
    <row r="253" spans="3:264" x14ac:dyDescent="0.25"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172"/>
      <c r="BV253" s="172"/>
      <c r="BW253" s="172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172"/>
      <c r="CI253" s="61"/>
      <c r="CJ253" s="61"/>
      <c r="CK253" s="172"/>
      <c r="CL253" s="61"/>
      <c r="CM253" s="61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9"/>
      <c r="HI253" s="69"/>
      <c r="HJ253" s="69"/>
      <c r="HK253" s="69"/>
      <c r="HL253" s="69"/>
      <c r="HP253" s="69"/>
      <c r="HQ253" s="69"/>
      <c r="HR253" s="69"/>
      <c r="HS253" s="69"/>
      <c r="HU253" s="69"/>
      <c r="HW253" s="69"/>
      <c r="HY253" s="69"/>
      <c r="IA253" s="69"/>
      <c r="IB253" s="69"/>
      <c r="ID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1"/>
      <c r="JB253" s="61"/>
      <c r="JC253" s="61"/>
      <c r="JD253" s="61"/>
    </row>
    <row r="254" spans="3:264" x14ac:dyDescent="0.25"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172"/>
      <c r="BV254" s="172"/>
      <c r="BW254" s="172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172"/>
      <c r="CI254" s="61"/>
      <c r="CJ254" s="61"/>
      <c r="CK254" s="172"/>
      <c r="CL254" s="61"/>
      <c r="CM254" s="61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9"/>
      <c r="HI254" s="69"/>
      <c r="HJ254" s="69"/>
      <c r="HK254" s="69"/>
      <c r="HL254" s="69"/>
      <c r="HP254" s="69"/>
      <c r="HQ254" s="69"/>
      <c r="HR254" s="69"/>
      <c r="HS254" s="69"/>
      <c r="HU254" s="69"/>
      <c r="HW254" s="69"/>
      <c r="HY254" s="69"/>
      <c r="IA254" s="69"/>
      <c r="IB254" s="69"/>
      <c r="ID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1"/>
      <c r="JB254" s="61"/>
      <c r="JC254" s="61"/>
      <c r="JD254" s="61"/>
    </row>
    <row r="255" spans="3:264" x14ac:dyDescent="0.25"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172"/>
      <c r="BV255" s="172"/>
      <c r="BW255" s="172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172"/>
      <c r="CI255" s="61"/>
      <c r="CJ255" s="61"/>
      <c r="CK255" s="172"/>
      <c r="CL255" s="61"/>
      <c r="CM255" s="61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DI255" s="172"/>
      <c r="DJ255" s="172"/>
      <c r="DK255" s="172"/>
      <c r="DL255" s="172"/>
      <c r="DM255" s="172"/>
      <c r="DN255" s="172"/>
      <c r="DO255" s="172"/>
      <c r="DP255" s="172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9"/>
      <c r="HI255" s="69"/>
      <c r="HJ255" s="69"/>
      <c r="HK255" s="69"/>
      <c r="HL255" s="69"/>
      <c r="HP255" s="69"/>
      <c r="HQ255" s="69"/>
      <c r="HR255" s="69"/>
      <c r="HS255" s="69"/>
      <c r="HU255" s="69"/>
      <c r="HW255" s="69"/>
      <c r="HY255" s="69"/>
      <c r="IA255" s="69"/>
      <c r="IB255" s="69"/>
      <c r="ID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1"/>
      <c r="JB255" s="61"/>
      <c r="JC255" s="61"/>
      <c r="JD255" s="61"/>
    </row>
    <row r="256" spans="3:264" x14ac:dyDescent="0.25"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172"/>
      <c r="BV256" s="172"/>
      <c r="BW256" s="172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172"/>
      <c r="CI256" s="61"/>
      <c r="CJ256" s="61"/>
      <c r="CK256" s="172"/>
      <c r="CL256" s="61"/>
      <c r="CM256" s="61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9"/>
      <c r="HI256" s="69"/>
      <c r="HJ256" s="69"/>
      <c r="HK256" s="69"/>
      <c r="HL256" s="69"/>
      <c r="HP256" s="69"/>
      <c r="HQ256" s="69"/>
      <c r="HR256" s="69"/>
      <c r="HS256" s="69"/>
      <c r="HU256" s="69"/>
      <c r="HW256" s="69"/>
      <c r="HY256" s="69"/>
      <c r="IA256" s="69"/>
      <c r="IB256" s="69"/>
      <c r="ID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1"/>
      <c r="JB256" s="61"/>
      <c r="JC256" s="61"/>
      <c r="JD256" s="61"/>
    </row>
    <row r="257" spans="3:264" x14ac:dyDescent="0.25"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172"/>
      <c r="BV257" s="172"/>
      <c r="BW257" s="172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172"/>
      <c r="CI257" s="61"/>
      <c r="CJ257" s="61"/>
      <c r="CK257" s="172"/>
      <c r="CL257" s="61"/>
      <c r="CM257" s="61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9"/>
      <c r="HI257" s="69"/>
      <c r="HJ257" s="69"/>
      <c r="HK257" s="69"/>
      <c r="HL257" s="69"/>
      <c r="HP257" s="69"/>
      <c r="HQ257" s="69"/>
      <c r="HR257" s="69"/>
      <c r="HS257" s="69"/>
      <c r="HU257" s="69"/>
      <c r="HW257" s="69"/>
      <c r="HY257" s="69"/>
      <c r="IA257" s="69"/>
      <c r="IB257" s="69"/>
      <c r="ID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1"/>
      <c r="JB257" s="61"/>
      <c r="JC257" s="61"/>
      <c r="JD257" s="61"/>
    </row>
    <row r="258" spans="3:264" x14ac:dyDescent="0.25"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172"/>
      <c r="BV258" s="172"/>
      <c r="BW258" s="172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172"/>
      <c r="CI258" s="61"/>
      <c r="CJ258" s="61"/>
      <c r="CK258" s="172"/>
      <c r="CL258" s="61"/>
      <c r="CM258" s="61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DI258" s="172"/>
      <c r="DJ258" s="172"/>
      <c r="DK258" s="172"/>
      <c r="DL258" s="172"/>
      <c r="DM258" s="172"/>
      <c r="DN258" s="172"/>
      <c r="DO258" s="172"/>
      <c r="DP258" s="172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9"/>
      <c r="HI258" s="69"/>
      <c r="HJ258" s="69"/>
      <c r="HK258" s="69"/>
      <c r="HL258" s="69"/>
      <c r="HP258" s="69"/>
      <c r="HQ258" s="69"/>
      <c r="HR258" s="69"/>
      <c r="HS258" s="69"/>
      <c r="HU258" s="69"/>
      <c r="HW258" s="69"/>
      <c r="HY258" s="69"/>
      <c r="IA258" s="69"/>
      <c r="IB258" s="69"/>
      <c r="ID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1"/>
      <c r="JB258" s="61"/>
      <c r="JC258" s="61"/>
      <c r="JD258" s="61"/>
    </row>
    <row r="259" spans="3:264" x14ac:dyDescent="0.25"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172"/>
      <c r="BV259" s="172"/>
      <c r="BW259" s="172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172"/>
      <c r="CI259" s="61"/>
      <c r="CJ259" s="61"/>
      <c r="CK259" s="172"/>
      <c r="CL259" s="61"/>
      <c r="CM259" s="61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9"/>
      <c r="HI259" s="69"/>
      <c r="HJ259" s="69"/>
      <c r="HK259" s="69"/>
      <c r="HL259" s="69"/>
      <c r="HP259" s="69"/>
      <c r="HQ259" s="69"/>
      <c r="HR259" s="69"/>
      <c r="HS259" s="69"/>
      <c r="HU259" s="69"/>
      <c r="HW259" s="69"/>
      <c r="HY259" s="69"/>
      <c r="IA259" s="69"/>
      <c r="IB259" s="69"/>
      <c r="ID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1"/>
      <c r="JB259" s="61"/>
      <c r="JC259" s="61"/>
      <c r="JD259" s="61"/>
    </row>
    <row r="260" spans="3:264" x14ac:dyDescent="0.25"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172"/>
      <c r="BV260" s="172"/>
      <c r="BW260" s="172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172"/>
      <c r="CI260" s="61"/>
      <c r="CJ260" s="61"/>
      <c r="CK260" s="172"/>
      <c r="CL260" s="61"/>
      <c r="CM260" s="61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DI260" s="172"/>
      <c r="DJ260" s="172"/>
      <c r="DK260" s="172"/>
      <c r="DL260" s="172"/>
      <c r="DM260" s="172"/>
      <c r="DN260" s="172"/>
      <c r="DO260" s="172"/>
      <c r="DP260" s="172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9"/>
      <c r="HI260" s="69"/>
      <c r="HJ260" s="69"/>
      <c r="HK260" s="69"/>
      <c r="HL260" s="69"/>
      <c r="HP260" s="69"/>
      <c r="HQ260" s="69"/>
      <c r="HR260" s="69"/>
      <c r="HS260" s="69"/>
      <c r="HU260" s="69"/>
      <c r="HW260" s="69"/>
      <c r="HY260" s="69"/>
      <c r="IA260" s="69"/>
      <c r="IB260" s="69"/>
      <c r="ID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1"/>
      <c r="JB260" s="61"/>
      <c r="JC260" s="61"/>
      <c r="JD260" s="61"/>
    </row>
    <row r="261" spans="3:264" x14ac:dyDescent="0.25"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172"/>
      <c r="BV261" s="172"/>
      <c r="BW261" s="172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172"/>
      <c r="CI261" s="61"/>
      <c r="CJ261" s="61"/>
      <c r="CK261" s="172"/>
      <c r="CL261" s="61"/>
      <c r="CM261" s="61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9"/>
      <c r="HI261" s="69"/>
      <c r="HJ261" s="69"/>
      <c r="HK261" s="69"/>
      <c r="HL261" s="69"/>
      <c r="HP261" s="69"/>
      <c r="HQ261" s="69"/>
      <c r="HR261" s="69"/>
      <c r="HS261" s="69"/>
      <c r="HU261" s="69"/>
      <c r="HW261" s="69"/>
      <c r="HY261" s="69"/>
      <c r="IA261" s="69"/>
      <c r="IB261" s="69"/>
      <c r="ID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1"/>
      <c r="JB261" s="61"/>
      <c r="JC261" s="61"/>
      <c r="JD261" s="61"/>
    </row>
    <row r="262" spans="3:264" x14ac:dyDescent="0.25"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172"/>
      <c r="BV262" s="172"/>
      <c r="BW262" s="172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172"/>
      <c r="CI262" s="61"/>
      <c r="CJ262" s="61"/>
      <c r="CK262" s="172"/>
      <c r="CL262" s="61"/>
      <c r="CM262" s="61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9"/>
      <c r="HI262" s="69"/>
      <c r="HJ262" s="69"/>
      <c r="HK262" s="69"/>
      <c r="HL262" s="69"/>
      <c r="HP262" s="69"/>
      <c r="HQ262" s="69"/>
      <c r="HR262" s="69"/>
      <c r="HS262" s="69"/>
      <c r="HU262" s="69"/>
      <c r="HW262" s="69"/>
      <c r="HY262" s="69"/>
      <c r="IA262" s="69"/>
      <c r="IB262" s="69"/>
      <c r="ID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1"/>
      <c r="JB262" s="61"/>
      <c r="JC262" s="61"/>
      <c r="JD262" s="61"/>
    </row>
    <row r="263" spans="3:264" x14ac:dyDescent="0.25"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172"/>
      <c r="BV263" s="172"/>
      <c r="BW263" s="172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172"/>
      <c r="CI263" s="61"/>
      <c r="CJ263" s="61"/>
      <c r="CK263" s="172"/>
      <c r="CL263" s="61"/>
      <c r="CM263" s="61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9"/>
      <c r="HI263" s="69"/>
      <c r="HJ263" s="69"/>
      <c r="HK263" s="69"/>
      <c r="HL263" s="69"/>
      <c r="HP263" s="69"/>
      <c r="HQ263" s="69"/>
      <c r="HR263" s="69"/>
      <c r="HS263" s="69"/>
      <c r="HU263" s="69"/>
      <c r="HW263" s="69"/>
      <c r="HY263" s="69"/>
      <c r="IA263" s="69"/>
      <c r="IB263" s="69"/>
      <c r="ID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1"/>
      <c r="JB263" s="61"/>
      <c r="JC263" s="61"/>
      <c r="JD263" s="61"/>
    </row>
    <row r="264" spans="3:264" x14ac:dyDescent="0.25"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172"/>
      <c r="BV264" s="172"/>
      <c r="BW264" s="172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172"/>
      <c r="CI264" s="61"/>
      <c r="CJ264" s="61"/>
      <c r="CK264" s="172"/>
      <c r="CL264" s="61"/>
      <c r="CM264" s="61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DI264" s="172"/>
      <c r="DJ264" s="172"/>
      <c r="DK264" s="172"/>
      <c r="DL264" s="172"/>
      <c r="DM264" s="172"/>
      <c r="DN264" s="172"/>
      <c r="DO264" s="172"/>
      <c r="DP264" s="172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9"/>
      <c r="HI264" s="69"/>
      <c r="HJ264" s="69"/>
      <c r="HK264" s="69"/>
      <c r="HL264" s="69"/>
      <c r="HP264" s="69"/>
      <c r="HQ264" s="69"/>
      <c r="HR264" s="69"/>
      <c r="HS264" s="69"/>
      <c r="HU264" s="69"/>
      <c r="HW264" s="69"/>
      <c r="HY264" s="69"/>
      <c r="IA264" s="69"/>
      <c r="IB264" s="69"/>
      <c r="ID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1"/>
      <c r="JB264" s="61"/>
      <c r="JC264" s="61"/>
      <c r="JD264" s="61"/>
    </row>
    <row r="265" spans="3:264" x14ac:dyDescent="0.25"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172"/>
      <c r="BV265" s="172"/>
      <c r="BW265" s="172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172"/>
      <c r="CI265" s="61"/>
      <c r="CJ265" s="61"/>
      <c r="CK265" s="172"/>
      <c r="CL265" s="61"/>
      <c r="CM265" s="61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9"/>
      <c r="HI265" s="69"/>
      <c r="HJ265" s="69"/>
      <c r="HK265" s="69"/>
      <c r="HL265" s="69"/>
      <c r="HP265" s="69"/>
      <c r="HQ265" s="69"/>
      <c r="HR265" s="69"/>
      <c r="HS265" s="69"/>
      <c r="HU265" s="69"/>
      <c r="HW265" s="69"/>
      <c r="HY265" s="69"/>
      <c r="IA265" s="69"/>
      <c r="IB265" s="69"/>
      <c r="ID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1"/>
      <c r="JB265" s="61"/>
      <c r="JC265" s="61"/>
      <c r="JD265" s="61"/>
    </row>
    <row r="266" spans="3:264" x14ac:dyDescent="0.25"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172"/>
      <c r="BV266" s="172"/>
      <c r="BW266" s="172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172"/>
      <c r="CI266" s="61"/>
      <c r="CJ266" s="61"/>
      <c r="CK266" s="172"/>
      <c r="CL266" s="61"/>
      <c r="CM266" s="61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DI266" s="172"/>
      <c r="DJ266" s="172"/>
      <c r="DK266" s="172"/>
      <c r="DL266" s="172"/>
      <c r="DM266" s="172"/>
      <c r="DN266" s="172"/>
      <c r="DO266" s="172"/>
      <c r="DP266" s="172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9"/>
      <c r="HI266" s="69"/>
      <c r="HJ266" s="69"/>
      <c r="HK266" s="69"/>
      <c r="HL266" s="69"/>
      <c r="HP266" s="69"/>
      <c r="HQ266" s="69"/>
      <c r="HR266" s="69"/>
      <c r="HS266" s="69"/>
      <c r="HU266" s="69"/>
      <c r="HW266" s="69"/>
      <c r="HY266" s="69"/>
      <c r="IA266" s="69"/>
      <c r="IB266" s="69"/>
      <c r="ID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1"/>
      <c r="JB266" s="61"/>
      <c r="JC266" s="61"/>
      <c r="JD266" s="61"/>
    </row>
    <row r="267" spans="3:264" x14ac:dyDescent="0.25"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172"/>
      <c r="BV267" s="172"/>
      <c r="BW267" s="172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172"/>
      <c r="CI267" s="61"/>
      <c r="CJ267" s="61"/>
      <c r="CK267" s="172"/>
      <c r="CL267" s="61"/>
      <c r="CM267" s="61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DI267" s="172"/>
      <c r="DJ267" s="172"/>
      <c r="DK267" s="172"/>
      <c r="DL267" s="172"/>
      <c r="DM267" s="172"/>
      <c r="DN267" s="172"/>
      <c r="DO267" s="172"/>
      <c r="DP267" s="172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9"/>
      <c r="HI267" s="69"/>
      <c r="HJ267" s="69"/>
      <c r="HK267" s="69"/>
      <c r="HL267" s="69"/>
      <c r="HP267" s="69"/>
      <c r="HQ267" s="69"/>
      <c r="HR267" s="69"/>
      <c r="HS267" s="69"/>
      <c r="HU267" s="69"/>
      <c r="HW267" s="69"/>
      <c r="HY267" s="69"/>
      <c r="IA267" s="69"/>
      <c r="IB267" s="69"/>
      <c r="ID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1"/>
      <c r="JB267" s="61"/>
      <c r="JC267" s="61"/>
      <c r="JD267" s="61"/>
    </row>
    <row r="268" spans="3:264" x14ac:dyDescent="0.25"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172"/>
      <c r="BV268" s="172"/>
      <c r="BW268" s="172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172"/>
      <c r="CI268" s="61"/>
      <c r="CJ268" s="61"/>
      <c r="CK268" s="172"/>
      <c r="CL268" s="61"/>
      <c r="CM268" s="61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DI268" s="172"/>
      <c r="DJ268" s="172"/>
      <c r="DK268" s="172"/>
      <c r="DL268" s="172"/>
      <c r="DM268" s="172"/>
      <c r="DN268" s="172"/>
      <c r="DO268" s="172"/>
      <c r="DP268" s="172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9"/>
      <c r="HI268" s="69"/>
      <c r="HJ268" s="69"/>
      <c r="HK268" s="69"/>
      <c r="HL268" s="69"/>
      <c r="HP268" s="69"/>
      <c r="HQ268" s="69"/>
      <c r="HR268" s="69"/>
      <c r="HS268" s="69"/>
      <c r="HU268" s="69"/>
      <c r="HW268" s="69"/>
      <c r="HY268" s="69"/>
      <c r="IA268" s="69"/>
      <c r="IB268" s="69"/>
      <c r="ID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1"/>
      <c r="JB268" s="61"/>
      <c r="JC268" s="61"/>
      <c r="JD268" s="61"/>
    </row>
    <row r="269" spans="3:264" x14ac:dyDescent="0.25"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172"/>
      <c r="BV269" s="172"/>
      <c r="BW269" s="172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172"/>
      <c r="CI269" s="61"/>
      <c r="CJ269" s="61"/>
      <c r="CK269" s="172"/>
      <c r="CL269" s="61"/>
      <c r="CM269" s="61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9"/>
      <c r="HI269" s="69"/>
      <c r="HJ269" s="69"/>
      <c r="HK269" s="69"/>
      <c r="HL269" s="69"/>
      <c r="HP269" s="69"/>
      <c r="HQ269" s="69"/>
      <c r="HR269" s="69"/>
      <c r="HS269" s="69"/>
      <c r="HU269" s="69"/>
      <c r="HW269" s="69"/>
      <c r="HY269" s="69"/>
      <c r="IA269" s="69"/>
      <c r="IB269" s="69"/>
      <c r="ID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1"/>
      <c r="JB269" s="61"/>
      <c r="JC269" s="61"/>
      <c r="JD269" s="61"/>
    </row>
    <row r="270" spans="3:264" x14ac:dyDescent="0.25"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172"/>
      <c r="BV270" s="172"/>
      <c r="BW270" s="172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172"/>
      <c r="CI270" s="61"/>
      <c r="CJ270" s="61"/>
      <c r="CK270" s="172"/>
      <c r="CL270" s="61"/>
      <c r="CM270" s="61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9"/>
      <c r="HI270" s="69"/>
      <c r="HJ270" s="69"/>
      <c r="HK270" s="69"/>
      <c r="HL270" s="69"/>
      <c r="HP270" s="69"/>
      <c r="HQ270" s="69"/>
      <c r="HR270" s="69"/>
      <c r="HS270" s="69"/>
      <c r="HU270" s="69"/>
      <c r="HW270" s="69"/>
      <c r="HY270" s="69"/>
      <c r="IA270" s="69"/>
      <c r="IB270" s="69"/>
      <c r="ID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1"/>
      <c r="JB270" s="61"/>
      <c r="JC270" s="61"/>
      <c r="JD270" s="61"/>
    </row>
    <row r="271" spans="3:264" x14ac:dyDescent="0.25"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172"/>
      <c r="BV271" s="172"/>
      <c r="BW271" s="172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172"/>
      <c r="CI271" s="61"/>
      <c r="CJ271" s="61"/>
      <c r="CK271" s="172"/>
      <c r="CL271" s="61"/>
      <c r="CM271" s="61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9"/>
      <c r="HI271" s="69"/>
      <c r="HJ271" s="69"/>
      <c r="HK271" s="69"/>
      <c r="HL271" s="69"/>
      <c r="HP271" s="69"/>
      <c r="HQ271" s="69"/>
      <c r="HR271" s="69"/>
      <c r="HS271" s="69"/>
      <c r="HU271" s="69"/>
      <c r="HW271" s="69"/>
      <c r="HY271" s="69"/>
      <c r="IA271" s="69"/>
      <c r="IB271" s="69"/>
      <c r="ID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1"/>
      <c r="JB271" s="61"/>
      <c r="JC271" s="61"/>
      <c r="JD271" s="61"/>
    </row>
    <row r="272" spans="3:264" x14ac:dyDescent="0.25"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172"/>
      <c r="BV272" s="172"/>
      <c r="BW272" s="172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172"/>
      <c r="CI272" s="61"/>
      <c r="CJ272" s="61"/>
      <c r="CK272" s="172"/>
      <c r="CL272" s="61"/>
      <c r="CM272" s="61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9"/>
      <c r="HI272" s="69"/>
      <c r="HJ272" s="69"/>
      <c r="HK272" s="69"/>
      <c r="HL272" s="69"/>
      <c r="HP272" s="69"/>
      <c r="HQ272" s="69"/>
      <c r="HR272" s="69"/>
      <c r="HS272" s="69"/>
      <c r="HU272" s="69"/>
      <c r="HW272" s="69"/>
      <c r="HY272" s="69"/>
      <c r="IA272" s="69"/>
      <c r="IB272" s="69"/>
      <c r="ID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1"/>
      <c r="JB272" s="61"/>
      <c r="JC272" s="61"/>
      <c r="JD272" s="61"/>
    </row>
    <row r="273" spans="3:264" x14ac:dyDescent="0.25"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172"/>
      <c r="BV273" s="172"/>
      <c r="BW273" s="172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172"/>
      <c r="CI273" s="61"/>
      <c r="CJ273" s="61"/>
      <c r="CK273" s="172"/>
      <c r="CL273" s="61"/>
      <c r="CM273" s="61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DI273" s="172"/>
      <c r="DJ273" s="172"/>
      <c r="DK273" s="172"/>
      <c r="DL273" s="172"/>
      <c r="DM273" s="172"/>
      <c r="DN273" s="172"/>
      <c r="DO273" s="172"/>
      <c r="DP273" s="172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9"/>
      <c r="HI273" s="69"/>
      <c r="HJ273" s="69"/>
      <c r="HK273" s="69"/>
      <c r="HL273" s="69"/>
      <c r="HP273" s="69"/>
      <c r="HQ273" s="69"/>
      <c r="HR273" s="69"/>
      <c r="HS273" s="69"/>
      <c r="HU273" s="69"/>
      <c r="HW273" s="69"/>
      <c r="HY273" s="69"/>
      <c r="IA273" s="69"/>
      <c r="IB273" s="69"/>
      <c r="ID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1"/>
      <c r="JB273" s="61"/>
      <c r="JC273" s="61"/>
      <c r="JD273" s="61"/>
    </row>
    <row r="274" spans="3:264" x14ac:dyDescent="0.25"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172"/>
      <c r="BV274" s="172"/>
      <c r="BW274" s="172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172"/>
      <c r="CI274" s="61"/>
      <c r="CJ274" s="61"/>
      <c r="CK274" s="172"/>
      <c r="CL274" s="61"/>
      <c r="CM274" s="61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9"/>
      <c r="HI274" s="69"/>
      <c r="HJ274" s="69"/>
      <c r="HK274" s="69"/>
      <c r="HL274" s="69"/>
      <c r="HP274" s="69"/>
      <c r="HQ274" s="69"/>
      <c r="HR274" s="69"/>
      <c r="HS274" s="69"/>
      <c r="HU274" s="69"/>
      <c r="HW274" s="69"/>
      <c r="HY274" s="69"/>
      <c r="IA274" s="69"/>
      <c r="IB274" s="69"/>
      <c r="ID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1"/>
      <c r="JB274" s="61"/>
      <c r="JC274" s="61"/>
      <c r="JD274" s="61"/>
    </row>
    <row r="275" spans="3:264" x14ac:dyDescent="0.25"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172"/>
      <c r="BV275" s="172"/>
      <c r="BW275" s="172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172"/>
      <c r="CI275" s="61"/>
      <c r="CJ275" s="61"/>
      <c r="CK275" s="172"/>
      <c r="CL275" s="61"/>
      <c r="CM275" s="61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DI275" s="172"/>
      <c r="DJ275" s="172"/>
      <c r="DK275" s="172"/>
      <c r="DL275" s="172"/>
      <c r="DM275" s="172"/>
      <c r="DN275" s="172"/>
      <c r="DO275" s="172"/>
      <c r="DP275" s="172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9"/>
      <c r="HI275" s="69"/>
      <c r="HJ275" s="69"/>
      <c r="HK275" s="69"/>
      <c r="HL275" s="69"/>
      <c r="HP275" s="69"/>
      <c r="HQ275" s="69"/>
      <c r="HR275" s="69"/>
      <c r="HS275" s="69"/>
      <c r="HU275" s="69"/>
      <c r="HW275" s="69"/>
      <c r="HY275" s="69"/>
      <c r="IA275" s="69"/>
      <c r="IB275" s="69"/>
      <c r="ID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1"/>
      <c r="JB275" s="61"/>
      <c r="JC275" s="61"/>
      <c r="JD275" s="61"/>
    </row>
    <row r="276" spans="3:264" x14ac:dyDescent="0.25"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172"/>
      <c r="BV276" s="172"/>
      <c r="BW276" s="172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172"/>
      <c r="CI276" s="61"/>
      <c r="CJ276" s="61"/>
      <c r="CK276" s="172"/>
      <c r="CL276" s="61"/>
      <c r="CM276" s="61"/>
      <c r="CN276" s="172"/>
      <c r="CO276" s="172"/>
      <c r="CP276" s="172"/>
      <c r="CQ276" s="172"/>
      <c r="CR276" s="172"/>
      <c r="CS276" s="172"/>
      <c r="CT276" s="172"/>
      <c r="CU276" s="172"/>
      <c r="CV276" s="172"/>
      <c r="CW276" s="172"/>
      <c r="CX276" s="172"/>
      <c r="CY276" s="172"/>
      <c r="CZ276" s="172"/>
      <c r="DA276" s="172"/>
      <c r="DB276" s="172"/>
      <c r="DC276" s="172"/>
      <c r="DD276" s="172"/>
      <c r="DE276" s="172"/>
      <c r="DF276" s="172"/>
      <c r="DG276" s="172"/>
      <c r="DH276" s="172"/>
      <c r="DI276" s="172"/>
      <c r="DJ276" s="172"/>
      <c r="DK276" s="172"/>
      <c r="DL276" s="172"/>
      <c r="DM276" s="172"/>
      <c r="DN276" s="172"/>
      <c r="DO276" s="172"/>
      <c r="DP276" s="172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9"/>
      <c r="HI276" s="69"/>
      <c r="HJ276" s="69"/>
      <c r="HK276" s="69"/>
      <c r="HL276" s="69"/>
      <c r="HP276" s="69"/>
      <c r="HQ276" s="69"/>
      <c r="HR276" s="69"/>
      <c r="HS276" s="69"/>
      <c r="HU276" s="69"/>
      <c r="HW276" s="69"/>
      <c r="HY276" s="69"/>
      <c r="IA276" s="69"/>
      <c r="IB276" s="69"/>
      <c r="ID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1"/>
      <c r="JB276" s="61"/>
      <c r="JC276" s="61"/>
      <c r="JD276" s="61"/>
    </row>
    <row r="277" spans="3:264" x14ac:dyDescent="0.25"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172"/>
      <c r="BV277" s="172"/>
      <c r="BW277" s="172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172"/>
      <c r="CI277" s="61"/>
      <c r="CJ277" s="61"/>
      <c r="CK277" s="172"/>
      <c r="CL277" s="61"/>
      <c r="CM277" s="61"/>
      <c r="CN277" s="172"/>
      <c r="CO277" s="172"/>
      <c r="CP277" s="172"/>
      <c r="CQ277" s="172"/>
      <c r="CR277" s="172"/>
      <c r="CS277" s="172"/>
      <c r="CT277" s="172"/>
      <c r="CU277" s="172"/>
      <c r="CV277" s="172"/>
      <c r="CW277" s="172"/>
      <c r="CX277" s="172"/>
      <c r="CY277" s="172"/>
      <c r="CZ277" s="172"/>
      <c r="DA277" s="172"/>
      <c r="DB277" s="172"/>
      <c r="DC277" s="172"/>
      <c r="DD277" s="172"/>
      <c r="DE277" s="172"/>
      <c r="DF277" s="172"/>
      <c r="DG277" s="172"/>
      <c r="DH277" s="172"/>
      <c r="DI277" s="172"/>
      <c r="DJ277" s="172"/>
      <c r="DK277" s="172"/>
      <c r="DL277" s="172"/>
      <c r="DM277" s="172"/>
      <c r="DN277" s="172"/>
      <c r="DO277" s="172"/>
      <c r="DP277" s="172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9"/>
      <c r="HI277" s="69"/>
      <c r="HJ277" s="69"/>
      <c r="HK277" s="69"/>
      <c r="HL277" s="69"/>
      <c r="HP277" s="69"/>
      <c r="HQ277" s="69"/>
      <c r="HR277" s="69"/>
      <c r="HS277" s="69"/>
      <c r="HU277" s="69"/>
      <c r="HW277" s="69"/>
      <c r="HY277" s="69"/>
      <c r="IA277" s="69"/>
      <c r="IB277" s="69"/>
      <c r="ID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1"/>
      <c r="JB277" s="61"/>
      <c r="JC277" s="61"/>
      <c r="JD277" s="61"/>
    </row>
    <row r="278" spans="3:264" x14ac:dyDescent="0.25"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172"/>
      <c r="BV278" s="172"/>
      <c r="BW278" s="172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172"/>
      <c r="CI278" s="61"/>
      <c r="CJ278" s="61"/>
      <c r="CK278" s="172"/>
      <c r="CL278" s="61"/>
      <c r="CM278" s="61"/>
      <c r="CN278" s="172"/>
      <c r="CO278" s="172"/>
      <c r="CP278" s="172"/>
      <c r="CQ278" s="172"/>
      <c r="CR278" s="172"/>
      <c r="CS278" s="172"/>
      <c r="CT278" s="172"/>
      <c r="CU278" s="172"/>
      <c r="CV278" s="172"/>
      <c r="CW278" s="172"/>
      <c r="CX278" s="172"/>
      <c r="CY278" s="172"/>
      <c r="CZ278" s="172"/>
      <c r="DA278" s="172"/>
      <c r="DB278" s="172"/>
      <c r="DC278" s="172"/>
      <c r="DD278" s="172"/>
      <c r="DE278" s="172"/>
      <c r="DF278" s="172"/>
      <c r="DG278" s="172"/>
      <c r="DH278" s="172"/>
      <c r="DI278" s="172"/>
      <c r="DJ278" s="172"/>
      <c r="DK278" s="172"/>
      <c r="DL278" s="172"/>
      <c r="DM278" s="172"/>
      <c r="DN278" s="172"/>
      <c r="DO278" s="172"/>
      <c r="DP278" s="172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9"/>
      <c r="HI278" s="69"/>
      <c r="HJ278" s="69"/>
      <c r="HK278" s="69"/>
      <c r="HL278" s="69"/>
      <c r="HP278" s="69"/>
      <c r="HQ278" s="69"/>
      <c r="HR278" s="69"/>
      <c r="HS278" s="69"/>
      <c r="HU278" s="69"/>
      <c r="HW278" s="69"/>
      <c r="HY278" s="69"/>
      <c r="IA278" s="69"/>
      <c r="IB278" s="69"/>
      <c r="ID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1"/>
      <c r="JB278" s="61"/>
      <c r="JC278" s="61"/>
      <c r="JD278" s="61"/>
    </row>
    <row r="279" spans="3:264" x14ac:dyDescent="0.25"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172"/>
      <c r="BV279" s="172"/>
      <c r="BW279" s="172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172"/>
      <c r="CI279" s="61"/>
      <c r="CJ279" s="61"/>
      <c r="CK279" s="172"/>
      <c r="CL279" s="61"/>
      <c r="CM279" s="61"/>
      <c r="CN279" s="172"/>
      <c r="CO279" s="172"/>
      <c r="CP279" s="172"/>
      <c r="CQ279" s="172"/>
      <c r="CR279" s="172"/>
      <c r="CS279" s="172"/>
      <c r="CT279" s="172"/>
      <c r="CU279" s="172"/>
      <c r="CV279" s="172"/>
      <c r="CW279" s="172"/>
      <c r="CX279" s="172"/>
      <c r="CY279" s="172"/>
      <c r="CZ279" s="172"/>
      <c r="DA279" s="172"/>
      <c r="DB279" s="172"/>
      <c r="DC279" s="172"/>
      <c r="DD279" s="172"/>
      <c r="DE279" s="172"/>
      <c r="DF279" s="172"/>
      <c r="DG279" s="172"/>
      <c r="DH279" s="172"/>
      <c r="DI279" s="172"/>
      <c r="DJ279" s="172"/>
      <c r="DK279" s="172"/>
      <c r="DL279" s="172"/>
      <c r="DM279" s="172"/>
      <c r="DN279" s="172"/>
      <c r="DO279" s="172"/>
      <c r="DP279" s="172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9"/>
      <c r="HI279" s="69"/>
      <c r="HJ279" s="69"/>
      <c r="HK279" s="69"/>
      <c r="HL279" s="69"/>
      <c r="HP279" s="69"/>
      <c r="HQ279" s="69"/>
      <c r="HR279" s="69"/>
      <c r="HS279" s="69"/>
      <c r="HU279" s="69"/>
      <c r="HW279" s="69"/>
      <c r="HY279" s="69"/>
      <c r="IA279" s="69"/>
      <c r="IB279" s="69"/>
      <c r="ID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1"/>
      <c r="JB279" s="61"/>
      <c r="JC279" s="61"/>
      <c r="JD279" s="61"/>
    </row>
    <row r="280" spans="3:264" x14ac:dyDescent="0.25"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172"/>
      <c r="BV280" s="172"/>
      <c r="BW280" s="172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172"/>
      <c r="CI280" s="61"/>
      <c r="CJ280" s="61"/>
      <c r="CK280" s="172"/>
      <c r="CL280" s="61"/>
      <c r="CM280" s="61"/>
      <c r="CN280" s="172"/>
      <c r="CO280" s="172"/>
      <c r="CP280" s="172"/>
      <c r="CQ280" s="172"/>
      <c r="CR280" s="172"/>
      <c r="CS280" s="172"/>
      <c r="CT280" s="172"/>
      <c r="CU280" s="172"/>
      <c r="CV280" s="172"/>
      <c r="CW280" s="172"/>
      <c r="CX280" s="172"/>
      <c r="CY280" s="172"/>
      <c r="CZ280" s="172"/>
      <c r="DA280" s="172"/>
      <c r="DB280" s="172"/>
      <c r="DC280" s="172"/>
      <c r="DD280" s="172"/>
      <c r="DE280" s="172"/>
      <c r="DF280" s="172"/>
      <c r="DG280" s="172"/>
      <c r="DH280" s="172"/>
      <c r="DI280" s="172"/>
      <c r="DJ280" s="172"/>
      <c r="DK280" s="172"/>
      <c r="DL280" s="172"/>
      <c r="DM280" s="172"/>
      <c r="DN280" s="172"/>
      <c r="DO280" s="172"/>
      <c r="DP280" s="172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9"/>
      <c r="HI280" s="69"/>
      <c r="HJ280" s="69"/>
      <c r="HK280" s="69"/>
      <c r="HL280" s="69"/>
      <c r="HP280" s="69"/>
      <c r="HQ280" s="69"/>
      <c r="HR280" s="69"/>
      <c r="HS280" s="69"/>
      <c r="HU280" s="69"/>
      <c r="HW280" s="69"/>
      <c r="HY280" s="69"/>
      <c r="IA280" s="69"/>
      <c r="IB280" s="69"/>
      <c r="ID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1"/>
      <c r="JB280" s="61"/>
      <c r="JC280" s="61"/>
      <c r="JD280" s="61"/>
    </row>
    <row r="281" spans="3:264" x14ac:dyDescent="0.25"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172"/>
      <c r="BV281" s="172"/>
      <c r="BW281" s="172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172"/>
      <c r="CI281" s="61"/>
      <c r="CJ281" s="61"/>
      <c r="CK281" s="172"/>
      <c r="CL281" s="61"/>
      <c r="CM281" s="61"/>
      <c r="CN281" s="172"/>
      <c r="CO281" s="172"/>
      <c r="CP281" s="172"/>
      <c r="CQ281" s="172"/>
      <c r="CR281" s="172"/>
      <c r="CS281" s="172"/>
      <c r="CT281" s="172"/>
      <c r="CU281" s="172"/>
      <c r="CV281" s="172"/>
      <c r="CW281" s="172"/>
      <c r="CX281" s="172"/>
      <c r="CY281" s="172"/>
      <c r="CZ281" s="172"/>
      <c r="DA281" s="172"/>
      <c r="DB281" s="172"/>
      <c r="DC281" s="172"/>
      <c r="DD281" s="172"/>
      <c r="DE281" s="172"/>
      <c r="DF281" s="172"/>
      <c r="DG281" s="172"/>
      <c r="DH281" s="172"/>
      <c r="DI281" s="172"/>
      <c r="DJ281" s="172"/>
      <c r="DK281" s="172"/>
      <c r="DL281" s="172"/>
      <c r="DM281" s="172"/>
      <c r="DN281" s="172"/>
      <c r="DO281" s="172"/>
      <c r="DP281" s="172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9"/>
      <c r="HI281" s="69"/>
      <c r="HJ281" s="69"/>
      <c r="HK281" s="69"/>
      <c r="HL281" s="69"/>
      <c r="HP281" s="69"/>
      <c r="HQ281" s="69"/>
      <c r="HR281" s="69"/>
      <c r="HS281" s="69"/>
      <c r="HU281" s="69"/>
      <c r="HW281" s="69"/>
      <c r="HY281" s="69"/>
      <c r="IA281" s="69"/>
      <c r="IB281" s="69"/>
      <c r="ID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1"/>
      <c r="JB281" s="61"/>
      <c r="JC281" s="61"/>
      <c r="JD281" s="61"/>
    </row>
    <row r="282" spans="3:264" x14ac:dyDescent="0.25"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172"/>
      <c r="BV282" s="172"/>
      <c r="BW282" s="172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172"/>
      <c r="CI282" s="61"/>
      <c r="CJ282" s="61"/>
      <c r="CK282" s="172"/>
      <c r="CL282" s="61"/>
      <c r="CM282" s="61"/>
      <c r="CN282" s="172"/>
      <c r="CO282" s="172"/>
      <c r="CP282" s="172"/>
      <c r="CQ282" s="172"/>
      <c r="CR282" s="172"/>
      <c r="CS282" s="172"/>
      <c r="CT282" s="172"/>
      <c r="CU282" s="172"/>
      <c r="CV282" s="172"/>
      <c r="CW282" s="172"/>
      <c r="CX282" s="172"/>
      <c r="CY282" s="172"/>
      <c r="CZ282" s="172"/>
      <c r="DA282" s="172"/>
      <c r="DB282" s="172"/>
      <c r="DC282" s="172"/>
      <c r="DD282" s="172"/>
      <c r="DE282" s="172"/>
      <c r="DF282" s="172"/>
      <c r="DG282" s="172"/>
      <c r="DH282" s="172"/>
      <c r="DI282" s="172"/>
      <c r="DJ282" s="172"/>
      <c r="DK282" s="172"/>
      <c r="DL282" s="172"/>
      <c r="DM282" s="172"/>
      <c r="DN282" s="172"/>
      <c r="DO282" s="172"/>
      <c r="DP282" s="172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9"/>
      <c r="HI282" s="69"/>
      <c r="HJ282" s="69"/>
      <c r="HK282" s="69"/>
      <c r="HL282" s="69"/>
      <c r="HP282" s="69"/>
      <c r="HQ282" s="69"/>
      <c r="HR282" s="69"/>
      <c r="HS282" s="69"/>
      <c r="HU282" s="69"/>
      <c r="HW282" s="69"/>
      <c r="HY282" s="69"/>
      <c r="IA282" s="69"/>
      <c r="IB282" s="69"/>
      <c r="ID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1"/>
      <c r="JB282" s="61"/>
      <c r="JC282" s="61"/>
      <c r="JD282" s="61"/>
    </row>
    <row r="283" spans="3:264" x14ac:dyDescent="0.25"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172"/>
      <c r="BV283" s="172"/>
      <c r="BW283" s="172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172"/>
      <c r="CI283" s="61"/>
      <c r="CJ283" s="61"/>
      <c r="CK283" s="172"/>
      <c r="CL283" s="61"/>
      <c r="CM283" s="61"/>
      <c r="CN283" s="172"/>
      <c r="CO283" s="172"/>
      <c r="CP283" s="172"/>
      <c r="CQ283" s="172"/>
      <c r="CR283" s="172"/>
      <c r="CS283" s="172"/>
      <c r="CT283" s="172"/>
      <c r="CU283" s="172"/>
      <c r="CV283" s="172"/>
      <c r="CW283" s="172"/>
      <c r="CX283" s="172"/>
      <c r="CY283" s="172"/>
      <c r="CZ283" s="172"/>
      <c r="DA283" s="172"/>
      <c r="DB283" s="172"/>
      <c r="DC283" s="172"/>
      <c r="DD283" s="172"/>
      <c r="DE283" s="172"/>
      <c r="DF283" s="172"/>
      <c r="DG283" s="172"/>
      <c r="DH283" s="172"/>
      <c r="DI283" s="172"/>
      <c r="DJ283" s="172"/>
      <c r="DK283" s="172"/>
      <c r="DL283" s="172"/>
      <c r="DM283" s="172"/>
      <c r="DN283" s="172"/>
      <c r="DO283" s="172"/>
      <c r="DP283" s="172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9"/>
      <c r="HI283" s="69"/>
      <c r="HJ283" s="69"/>
      <c r="HK283" s="69"/>
      <c r="HL283" s="69"/>
      <c r="HP283" s="69"/>
      <c r="HQ283" s="69"/>
      <c r="HR283" s="69"/>
      <c r="HS283" s="69"/>
      <c r="HU283" s="69"/>
      <c r="HW283" s="69"/>
      <c r="HY283" s="69"/>
      <c r="IA283" s="69"/>
      <c r="IB283" s="69"/>
      <c r="ID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1"/>
      <c r="JB283" s="61"/>
      <c r="JC283" s="61"/>
      <c r="JD283" s="61"/>
    </row>
    <row r="284" spans="3:264" x14ac:dyDescent="0.25"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172"/>
      <c r="BV284" s="172"/>
      <c r="BW284" s="172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172"/>
      <c r="CI284" s="61"/>
      <c r="CJ284" s="61"/>
      <c r="CK284" s="172"/>
      <c r="CL284" s="61"/>
      <c r="CM284" s="61"/>
      <c r="CN284" s="172"/>
      <c r="CO284" s="172"/>
      <c r="CP284" s="172"/>
      <c r="CQ284" s="172"/>
      <c r="CR284" s="172"/>
      <c r="CS284" s="172"/>
      <c r="CT284" s="172"/>
      <c r="CU284" s="172"/>
      <c r="CV284" s="172"/>
      <c r="CW284" s="172"/>
      <c r="CX284" s="172"/>
      <c r="CY284" s="172"/>
      <c r="CZ284" s="172"/>
      <c r="DA284" s="172"/>
      <c r="DB284" s="172"/>
      <c r="DC284" s="172"/>
      <c r="DD284" s="172"/>
      <c r="DE284" s="172"/>
      <c r="DF284" s="172"/>
      <c r="DG284" s="172"/>
      <c r="DH284" s="172"/>
      <c r="DI284" s="172"/>
      <c r="DJ284" s="172"/>
      <c r="DK284" s="172"/>
      <c r="DL284" s="172"/>
      <c r="DM284" s="172"/>
      <c r="DN284" s="172"/>
      <c r="DO284" s="172"/>
      <c r="DP284" s="172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9"/>
      <c r="HI284" s="69"/>
      <c r="HJ284" s="69"/>
      <c r="HK284" s="69"/>
      <c r="HL284" s="69"/>
      <c r="HP284" s="69"/>
      <c r="HQ284" s="69"/>
      <c r="HR284" s="69"/>
      <c r="HS284" s="69"/>
      <c r="HU284" s="69"/>
      <c r="HW284" s="69"/>
      <c r="HY284" s="69"/>
      <c r="IA284" s="69"/>
      <c r="IB284" s="69"/>
      <c r="ID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1"/>
      <c r="JB284" s="61"/>
      <c r="JC284" s="61"/>
      <c r="JD284" s="61"/>
    </row>
    <row r="285" spans="3:264" x14ac:dyDescent="0.25"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172"/>
      <c r="BV285" s="172"/>
      <c r="BW285" s="172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172"/>
      <c r="CI285" s="61"/>
      <c r="CJ285" s="61"/>
      <c r="CK285" s="172"/>
      <c r="CL285" s="61"/>
      <c r="CM285" s="61"/>
      <c r="CN285" s="172"/>
      <c r="CO285" s="172"/>
      <c r="CP285" s="172"/>
      <c r="CQ285" s="172"/>
      <c r="CR285" s="172"/>
      <c r="CS285" s="172"/>
      <c r="CT285" s="172"/>
      <c r="CU285" s="172"/>
      <c r="CV285" s="172"/>
      <c r="CW285" s="172"/>
      <c r="CX285" s="172"/>
      <c r="CY285" s="172"/>
      <c r="CZ285" s="172"/>
      <c r="DA285" s="172"/>
      <c r="DB285" s="172"/>
      <c r="DC285" s="172"/>
      <c r="DD285" s="172"/>
      <c r="DE285" s="172"/>
      <c r="DF285" s="172"/>
      <c r="DG285" s="172"/>
      <c r="DH285" s="172"/>
      <c r="DI285" s="172"/>
      <c r="DJ285" s="172"/>
      <c r="DK285" s="172"/>
      <c r="DL285" s="172"/>
      <c r="DM285" s="172"/>
      <c r="DN285" s="172"/>
      <c r="DO285" s="172"/>
      <c r="DP285" s="172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9"/>
      <c r="HI285" s="69"/>
      <c r="HJ285" s="69"/>
      <c r="HK285" s="69"/>
      <c r="HL285" s="69"/>
      <c r="HP285" s="69"/>
      <c r="HQ285" s="69"/>
      <c r="HR285" s="69"/>
      <c r="HS285" s="69"/>
      <c r="HU285" s="69"/>
      <c r="HW285" s="69"/>
      <c r="HY285" s="69"/>
      <c r="IA285" s="69"/>
      <c r="IB285" s="69"/>
      <c r="ID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1"/>
      <c r="JB285" s="61"/>
      <c r="JC285" s="61"/>
      <c r="JD285" s="61"/>
    </row>
    <row r="286" spans="3:264" x14ac:dyDescent="0.25"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172"/>
      <c r="BV286" s="172"/>
      <c r="BW286" s="172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172"/>
      <c r="CI286" s="61"/>
      <c r="CJ286" s="61"/>
      <c r="CK286" s="172"/>
      <c r="CL286" s="61"/>
      <c r="CM286" s="61"/>
      <c r="CN286" s="172"/>
      <c r="CO286" s="172"/>
      <c r="CP286" s="172"/>
      <c r="CQ286" s="172"/>
      <c r="CR286" s="172"/>
      <c r="CS286" s="172"/>
      <c r="CT286" s="172"/>
      <c r="CU286" s="172"/>
      <c r="CV286" s="172"/>
      <c r="CW286" s="172"/>
      <c r="CX286" s="172"/>
      <c r="CY286" s="172"/>
      <c r="CZ286" s="172"/>
      <c r="DA286" s="172"/>
      <c r="DB286" s="172"/>
      <c r="DC286" s="172"/>
      <c r="DD286" s="172"/>
      <c r="DE286" s="172"/>
      <c r="DF286" s="172"/>
      <c r="DG286" s="172"/>
      <c r="DH286" s="172"/>
      <c r="DI286" s="172"/>
      <c r="DJ286" s="172"/>
      <c r="DK286" s="172"/>
      <c r="DL286" s="172"/>
      <c r="DM286" s="172"/>
      <c r="DN286" s="172"/>
      <c r="DO286" s="172"/>
      <c r="DP286" s="172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9"/>
      <c r="HI286" s="69"/>
      <c r="HJ286" s="69"/>
      <c r="HK286" s="69"/>
      <c r="HL286" s="69"/>
      <c r="HP286" s="69"/>
      <c r="HQ286" s="69"/>
      <c r="HR286" s="69"/>
      <c r="HS286" s="69"/>
      <c r="HU286" s="69"/>
      <c r="HW286" s="69"/>
      <c r="HY286" s="69"/>
      <c r="IA286" s="69"/>
      <c r="IB286" s="69"/>
      <c r="ID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1"/>
      <c r="JB286" s="61"/>
      <c r="JC286" s="61"/>
      <c r="JD286" s="61"/>
    </row>
    <row r="287" spans="3:264" x14ac:dyDescent="0.25"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172"/>
      <c r="BV287" s="172"/>
      <c r="BW287" s="172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172"/>
      <c r="CI287" s="61"/>
      <c r="CJ287" s="61"/>
      <c r="CK287" s="172"/>
      <c r="CL287" s="61"/>
      <c r="CM287" s="61"/>
      <c r="CN287" s="172"/>
      <c r="CO287" s="172"/>
      <c r="CP287" s="172"/>
      <c r="CQ287" s="172"/>
      <c r="CR287" s="172"/>
      <c r="CS287" s="172"/>
      <c r="CT287" s="172"/>
      <c r="CU287" s="172"/>
      <c r="CV287" s="172"/>
      <c r="CW287" s="172"/>
      <c r="CX287" s="172"/>
      <c r="CY287" s="172"/>
      <c r="CZ287" s="172"/>
      <c r="DA287" s="172"/>
      <c r="DB287" s="172"/>
      <c r="DC287" s="172"/>
      <c r="DD287" s="172"/>
      <c r="DE287" s="172"/>
      <c r="DF287" s="172"/>
      <c r="DG287" s="172"/>
      <c r="DH287" s="172"/>
      <c r="DI287" s="172"/>
      <c r="DJ287" s="172"/>
      <c r="DK287" s="172"/>
      <c r="DL287" s="172"/>
      <c r="DM287" s="172"/>
      <c r="DN287" s="172"/>
      <c r="DO287" s="172"/>
      <c r="DP287" s="172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9"/>
      <c r="HI287" s="69"/>
      <c r="HJ287" s="69"/>
      <c r="HK287" s="69"/>
      <c r="HL287" s="69"/>
      <c r="HP287" s="69"/>
      <c r="HQ287" s="69"/>
      <c r="HR287" s="69"/>
      <c r="HS287" s="69"/>
      <c r="HU287" s="69"/>
      <c r="HW287" s="69"/>
      <c r="HY287" s="69"/>
      <c r="IA287" s="69"/>
      <c r="IB287" s="69"/>
      <c r="ID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1"/>
      <c r="JB287" s="61"/>
      <c r="JC287" s="61"/>
      <c r="JD287" s="61"/>
    </row>
    <row r="288" spans="3:264" x14ac:dyDescent="0.25"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172"/>
      <c r="BV288" s="172"/>
      <c r="BW288" s="172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172"/>
      <c r="CI288" s="61"/>
      <c r="CJ288" s="61"/>
      <c r="CK288" s="172"/>
      <c r="CL288" s="61"/>
      <c r="CM288" s="61"/>
      <c r="CN288" s="172"/>
      <c r="CO288" s="172"/>
      <c r="CP288" s="172"/>
      <c r="CQ288" s="172"/>
      <c r="CR288" s="172"/>
      <c r="CS288" s="172"/>
      <c r="CT288" s="172"/>
      <c r="CU288" s="172"/>
      <c r="CV288" s="172"/>
      <c r="CW288" s="172"/>
      <c r="CX288" s="172"/>
      <c r="CY288" s="172"/>
      <c r="CZ288" s="172"/>
      <c r="DA288" s="172"/>
      <c r="DB288" s="172"/>
      <c r="DC288" s="172"/>
      <c r="DD288" s="172"/>
      <c r="DE288" s="172"/>
      <c r="DF288" s="172"/>
      <c r="DG288" s="172"/>
      <c r="DH288" s="172"/>
      <c r="DI288" s="172"/>
      <c r="DJ288" s="172"/>
      <c r="DK288" s="172"/>
      <c r="DL288" s="172"/>
      <c r="DM288" s="172"/>
      <c r="DN288" s="172"/>
      <c r="DO288" s="172"/>
      <c r="DP288" s="172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9"/>
      <c r="HI288" s="69"/>
      <c r="HJ288" s="69"/>
      <c r="HK288" s="69"/>
      <c r="HL288" s="69"/>
      <c r="HP288" s="69"/>
      <c r="HQ288" s="69"/>
      <c r="HR288" s="69"/>
      <c r="HS288" s="69"/>
      <c r="HU288" s="69"/>
      <c r="HW288" s="69"/>
      <c r="HY288" s="69"/>
      <c r="IA288" s="69"/>
      <c r="IB288" s="69"/>
      <c r="ID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1"/>
      <c r="JB288" s="61"/>
      <c r="JC288" s="61"/>
      <c r="JD288" s="61"/>
    </row>
    <row r="289" spans="3:264" x14ac:dyDescent="0.25"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172"/>
      <c r="BV289" s="172"/>
      <c r="BW289" s="172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172"/>
      <c r="CI289" s="61"/>
      <c r="CJ289" s="61"/>
      <c r="CK289" s="172"/>
      <c r="CL289" s="61"/>
      <c r="CM289" s="61"/>
      <c r="CN289" s="172"/>
      <c r="CO289" s="172"/>
      <c r="CP289" s="172"/>
      <c r="CQ289" s="172"/>
      <c r="CR289" s="172"/>
      <c r="CS289" s="172"/>
      <c r="CT289" s="172"/>
      <c r="CU289" s="172"/>
      <c r="CV289" s="172"/>
      <c r="CW289" s="172"/>
      <c r="CX289" s="172"/>
      <c r="CY289" s="172"/>
      <c r="CZ289" s="172"/>
      <c r="DA289" s="172"/>
      <c r="DB289" s="172"/>
      <c r="DC289" s="172"/>
      <c r="DD289" s="172"/>
      <c r="DE289" s="172"/>
      <c r="DF289" s="172"/>
      <c r="DG289" s="172"/>
      <c r="DH289" s="172"/>
      <c r="DI289" s="172"/>
      <c r="DJ289" s="172"/>
      <c r="DK289" s="172"/>
      <c r="DL289" s="172"/>
      <c r="DM289" s="172"/>
      <c r="DN289" s="172"/>
      <c r="DO289" s="172"/>
      <c r="DP289" s="172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9"/>
      <c r="HI289" s="69"/>
      <c r="HJ289" s="69"/>
      <c r="HK289" s="69"/>
      <c r="HL289" s="69"/>
      <c r="HP289" s="69"/>
      <c r="HQ289" s="69"/>
      <c r="HR289" s="69"/>
      <c r="HS289" s="69"/>
      <c r="HU289" s="69"/>
      <c r="HW289" s="69"/>
      <c r="HY289" s="69"/>
      <c r="IA289" s="69"/>
      <c r="IB289" s="69"/>
      <c r="ID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1"/>
      <c r="JB289" s="61"/>
      <c r="JC289" s="61"/>
      <c r="JD289" s="61"/>
    </row>
    <row r="290" spans="3:264" x14ac:dyDescent="0.25"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172"/>
      <c r="BV290" s="172"/>
      <c r="BW290" s="172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172"/>
      <c r="CI290" s="61"/>
      <c r="CJ290" s="61"/>
      <c r="CK290" s="172"/>
      <c r="CL290" s="61"/>
      <c r="CM290" s="61"/>
      <c r="CN290" s="172"/>
      <c r="CO290" s="172"/>
      <c r="CP290" s="172"/>
      <c r="CQ290" s="172"/>
      <c r="CR290" s="172"/>
      <c r="CS290" s="172"/>
      <c r="CT290" s="172"/>
      <c r="CU290" s="172"/>
      <c r="CV290" s="172"/>
      <c r="CW290" s="172"/>
      <c r="CX290" s="172"/>
      <c r="CY290" s="172"/>
      <c r="CZ290" s="172"/>
      <c r="DA290" s="172"/>
      <c r="DB290" s="172"/>
      <c r="DC290" s="172"/>
      <c r="DD290" s="172"/>
      <c r="DE290" s="172"/>
      <c r="DF290" s="172"/>
      <c r="DG290" s="172"/>
      <c r="DH290" s="172"/>
      <c r="DI290" s="172"/>
      <c r="DJ290" s="172"/>
      <c r="DK290" s="172"/>
      <c r="DL290" s="172"/>
      <c r="DM290" s="172"/>
      <c r="DN290" s="172"/>
      <c r="DO290" s="172"/>
      <c r="DP290" s="172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9"/>
      <c r="HI290" s="69"/>
      <c r="HJ290" s="69"/>
      <c r="HK290" s="69"/>
      <c r="HL290" s="69"/>
      <c r="HP290" s="69"/>
      <c r="HQ290" s="69"/>
      <c r="HR290" s="69"/>
      <c r="HS290" s="69"/>
      <c r="HU290" s="69"/>
      <c r="HW290" s="69"/>
      <c r="HY290" s="69"/>
      <c r="IA290" s="69"/>
      <c r="IB290" s="69"/>
      <c r="ID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1"/>
      <c r="JB290" s="61"/>
      <c r="JC290" s="61"/>
      <c r="JD290" s="61"/>
    </row>
    <row r="291" spans="3:264" x14ac:dyDescent="0.25"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172"/>
      <c r="BV291" s="172"/>
      <c r="BW291" s="172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172"/>
      <c r="CI291" s="61"/>
      <c r="CJ291" s="61"/>
      <c r="CK291" s="172"/>
      <c r="CL291" s="61"/>
      <c r="CM291" s="61"/>
      <c r="CN291" s="172"/>
      <c r="CO291" s="172"/>
      <c r="CP291" s="172"/>
      <c r="CQ291" s="172"/>
      <c r="CR291" s="172"/>
      <c r="CS291" s="172"/>
      <c r="CT291" s="172"/>
      <c r="CU291" s="172"/>
      <c r="CV291" s="172"/>
      <c r="CW291" s="172"/>
      <c r="CX291" s="172"/>
      <c r="CY291" s="172"/>
      <c r="CZ291" s="172"/>
      <c r="DA291" s="172"/>
      <c r="DB291" s="172"/>
      <c r="DC291" s="172"/>
      <c r="DD291" s="172"/>
      <c r="DE291" s="172"/>
      <c r="DF291" s="172"/>
      <c r="DG291" s="172"/>
      <c r="DH291" s="172"/>
      <c r="DI291" s="172"/>
      <c r="DJ291" s="172"/>
      <c r="DK291" s="172"/>
      <c r="DL291" s="172"/>
      <c r="DM291" s="172"/>
      <c r="DN291" s="172"/>
      <c r="DO291" s="172"/>
      <c r="DP291" s="172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9"/>
      <c r="HI291" s="69"/>
      <c r="HJ291" s="69"/>
      <c r="HK291" s="69"/>
      <c r="HL291" s="69"/>
      <c r="HP291" s="69"/>
      <c r="HQ291" s="69"/>
      <c r="HR291" s="69"/>
      <c r="HS291" s="69"/>
      <c r="HU291" s="69"/>
      <c r="HW291" s="69"/>
      <c r="HY291" s="69"/>
      <c r="IA291" s="69"/>
      <c r="IB291" s="69"/>
      <c r="ID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1"/>
      <c r="JB291" s="61"/>
      <c r="JC291" s="61"/>
      <c r="JD291" s="61"/>
    </row>
    <row r="292" spans="3:264" x14ac:dyDescent="0.25"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172"/>
      <c r="BV292" s="172"/>
      <c r="BW292" s="172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172"/>
      <c r="CI292" s="61"/>
      <c r="CJ292" s="61"/>
      <c r="CK292" s="172"/>
      <c r="CL292" s="61"/>
      <c r="CM292" s="61"/>
      <c r="CN292" s="172"/>
      <c r="CO292" s="172"/>
      <c r="CP292" s="172"/>
      <c r="CQ292" s="172"/>
      <c r="CR292" s="172"/>
      <c r="CS292" s="172"/>
      <c r="CT292" s="172"/>
      <c r="CU292" s="172"/>
      <c r="CV292" s="172"/>
      <c r="CW292" s="172"/>
      <c r="CX292" s="172"/>
      <c r="CY292" s="172"/>
      <c r="CZ292" s="172"/>
      <c r="DA292" s="172"/>
      <c r="DB292" s="172"/>
      <c r="DC292" s="172"/>
      <c r="DD292" s="172"/>
      <c r="DE292" s="172"/>
      <c r="DF292" s="172"/>
      <c r="DG292" s="172"/>
      <c r="DH292" s="172"/>
      <c r="DI292" s="172"/>
      <c r="DJ292" s="172"/>
      <c r="DK292" s="172"/>
      <c r="DL292" s="172"/>
      <c r="DM292" s="172"/>
      <c r="DN292" s="172"/>
      <c r="DO292" s="172"/>
      <c r="DP292" s="172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9"/>
      <c r="HI292" s="69"/>
      <c r="HJ292" s="69"/>
      <c r="HK292" s="69"/>
      <c r="HL292" s="69"/>
      <c r="HP292" s="69"/>
      <c r="HQ292" s="69"/>
      <c r="HR292" s="69"/>
      <c r="HS292" s="69"/>
      <c r="HU292" s="69"/>
      <c r="HW292" s="69"/>
      <c r="HY292" s="69"/>
      <c r="IA292" s="69"/>
      <c r="IB292" s="69"/>
      <c r="ID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1"/>
      <c r="JB292" s="61"/>
      <c r="JC292" s="61"/>
      <c r="JD292" s="61"/>
    </row>
    <row r="293" spans="3:264" x14ac:dyDescent="0.25"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172"/>
      <c r="BV293" s="172"/>
      <c r="BW293" s="172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172"/>
      <c r="CI293" s="61"/>
      <c r="CJ293" s="61"/>
      <c r="CK293" s="172"/>
      <c r="CL293" s="61"/>
      <c r="CM293" s="61"/>
      <c r="CN293" s="172"/>
      <c r="CO293" s="172"/>
      <c r="CP293" s="172"/>
      <c r="CQ293" s="172"/>
      <c r="CR293" s="172"/>
      <c r="CS293" s="172"/>
      <c r="CT293" s="172"/>
      <c r="CU293" s="172"/>
      <c r="CV293" s="172"/>
      <c r="CW293" s="172"/>
      <c r="CX293" s="172"/>
      <c r="CY293" s="172"/>
      <c r="CZ293" s="172"/>
      <c r="DA293" s="172"/>
      <c r="DB293" s="172"/>
      <c r="DC293" s="172"/>
      <c r="DD293" s="172"/>
      <c r="DE293" s="172"/>
      <c r="DF293" s="172"/>
      <c r="DG293" s="172"/>
      <c r="DH293" s="172"/>
      <c r="DI293" s="172"/>
      <c r="DJ293" s="172"/>
      <c r="DK293" s="172"/>
      <c r="DL293" s="172"/>
      <c r="DM293" s="172"/>
      <c r="DN293" s="172"/>
      <c r="DO293" s="172"/>
      <c r="DP293" s="172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9"/>
      <c r="HI293" s="69"/>
      <c r="HJ293" s="69"/>
      <c r="HK293" s="69"/>
      <c r="HL293" s="69"/>
      <c r="HP293" s="69"/>
      <c r="HQ293" s="69"/>
      <c r="HR293" s="69"/>
      <c r="HS293" s="69"/>
      <c r="HU293" s="69"/>
      <c r="HW293" s="69"/>
      <c r="HY293" s="69"/>
      <c r="IA293" s="69"/>
      <c r="IB293" s="69"/>
      <c r="ID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1"/>
      <c r="JB293" s="61"/>
      <c r="JC293" s="61"/>
      <c r="JD293" s="61"/>
    </row>
    <row r="294" spans="3:264" x14ac:dyDescent="0.25"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172"/>
      <c r="BV294" s="172"/>
      <c r="BW294" s="172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172"/>
      <c r="CI294" s="61"/>
      <c r="CJ294" s="61"/>
      <c r="CK294" s="172"/>
      <c r="CL294" s="61"/>
      <c r="CM294" s="61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172"/>
      <c r="DE294" s="172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9"/>
      <c r="HI294" s="69"/>
      <c r="HJ294" s="69"/>
      <c r="HK294" s="69"/>
      <c r="HL294" s="69"/>
      <c r="HP294" s="69"/>
      <c r="HQ294" s="69"/>
      <c r="HR294" s="69"/>
      <c r="HS294" s="69"/>
      <c r="HU294" s="69"/>
      <c r="HW294" s="69"/>
      <c r="HY294" s="69"/>
      <c r="IA294" s="69"/>
      <c r="IB294" s="69"/>
      <c r="ID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1"/>
      <c r="JB294" s="61"/>
      <c r="JC294" s="61"/>
      <c r="JD294" s="61"/>
    </row>
    <row r="295" spans="3:264" x14ac:dyDescent="0.25"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172"/>
      <c r="BV295" s="172"/>
      <c r="BW295" s="172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172"/>
      <c r="CI295" s="61"/>
      <c r="CJ295" s="61"/>
      <c r="CK295" s="172"/>
      <c r="CL295" s="61"/>
      <c r="CM295" s="61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172"/>
      <c r="DE295" s="172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9"/>
      <c r="HI295" s="69"/>
      <c r="HJ295" s="69"/>
      <c r="HK295" s="69"/>
      <c r="HL295" s="69"/>
      <c r="HP295" s="69"/>
      <c r="HQ295" s="69"/>
      <c r="HR295" s="69"/>
      <c r="HS295" s="69"/>
      <c r="HU295" s="69"/>
      <c r="HW295" s="69"/>
      <c r="HY295" s="69"/>
      <c r="IA295" s="69"/>
      <c r="IB295" s="69"/>
      <c r="ID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1"/>
      <c r="JB295" s="61"/>
      <c r="JC295" s="61"/>
      <c r="JD295" s="61"/>
    </row>
    <row r="296" spans="3:264" x14ac:dyDescent="0.25"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172"/>
      <c r="BV296" s="172"/>
      <c r="BW296" s="172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172"/>
      <c r="CI296" s="61"/>
      <c r="CJ296" s="61"/>
      <c r="CK296" s="172"/>
      <c r="CL296" s="61"/>
      <c r="CM296" s="61"/>
      <c r="CN296" s="172"/>
      <c r="CO296" s="172"/>
      <c r="CP296" s="172"/>
      <c r="CQ296" s="172"/>
      <c r="CR296" s="172"/>
      <c r="CS296" s="172"/>
      <c r="CT296" s="172"/>
      <c r="CU296" s="172"/>
      <c r="CV296" s="172"/>
      <c r="CW296" s="172"/>
      <c r="CX296" s="172"/>
      <c r="CY296" s="172"/>
      <c r="CZ296" s="172"/>
      <c r="DA296" s="172"/>
      <c r="DB296" s="172"/>
      <c r="DC296" s="172"/>
      <c r="DD296" s="172"/>
      <c r="DE296" s="172"/>
      <c r="DF296" s="172"/>
      <c r="DG296" s="172"/>
      <c r="DH296" s="172"/>
      <c r="DI296" s="172"/>
      <c r="DJ296" s="172"/>
      <c r="DK296" s="172"/>
      <c r="DL296" s="172"/>
      <c r="DM296" s="172"/>
      <c r="DN296" s="172"/>
      <c r="DO296" s="172"/>
      <c r="DP296" s="172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9"/>
      <c r="HI296" s="69"/>
      <c r="HJ296" s="69"/>
      <c r="HK296" s="69"/>
      <c r="HL296" s="69"/>
      <c r="HP296" s="69"/>
      <c r="HQ296" s="69"/>
      <c r="HR296" s="69"/>
      <c r="HS296" s="69"/>
      <c r="HU296" s="69"/>
      <c r="HW296" s="69"/>
      <c r="HY296" s="69"/>
      <c r="IA296" s="69"/>
      <c r="IB296" s="69"/>
      <c r="ID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1"/>
      <c r="JB296" s="61"/>
      <c r="JC296" s="61"/>
      <c r="JD296" s="61"/>
    </row>
    <row r="297" spans="3:264" x14ac:dyDescent="0.25"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172"/>
      <c r="BV297" s="172"/>
      <c r="BW297" s="172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172"/>
      <c r="CI297" s="61"/>
      <c r="CJ297" s="61"/>
      <c r="CK297" s="172"/>
      <c r="CL297" s="61"/>
      <c r="CM297" s="61"/>
      <c r="CN297" s="172"/>
      <c r="CO297" s="172"/>
      <c r="CP297" s="172"/>
      <c r="CQ297" s="172"/>
      <c r="CR297" s="172"/>
      <c r="CS297" s="172"/>
      <c r="CT297" s="172"/>
      <c r="CU297" s="172"/>
      <c r="CV297" s="172"/>
      <c r="CW297" s="172"/>
      <c r="CX297" s="172"/>
      <c r="CY297" s="172"/>
      <c r="CZ297" s="172"/>
      <c r="DA297" s="172"/>
      <c r="DB297" s="172"/>
      <c r="DC297" s="172"/>
      <c r="DD297" s="172"/>
      <c r="DE297" s="172"/>
      <c r="DF297" s="172"/>
      <c r="DG297" s="172"/>
      <c r="DH297" s="172"/>
      <c r="DI297" s="172"/>
      <c r="DJ297" s="172"/>
      <c r="DK297" s="172"/>
      <c r="DL297" s="172"/>
      <c r="DM297" s="172"/>
      <c r="DN297" s="172"/>
      <c r="DO297" s="172"/>
      <c r="DP297" s="172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9"/>
      <c r="HI297" s="69"/>
      <c r="HJ297" s="69"/>
      <c r="HK297" s="69"/>
      <c r="HL297" s="69"/>
      <c r="HP297" s="69"/>
      <c r="HQ297" s="69"/>
      <c r="HR297" s="69"/>
      <c r="HS297" s="69"/>
      <c r="HU297" s="69"/>
      <c r="HW297" s="69"/>
      <c r="HY297" s="69"/>
      <c r="IA297" s="69"/>
      <c r="IB297" s="69"/>
      <c r="ID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1"/>
      <c r="JB297" s="61"/>
      <c r="JC297" s="61"/>
      <c r="JD297" s="61"/>
    </row>
    <row r="298" spans="3:264" x14ac:dyDescent="0.25"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172"/>
      <c r="BV298" s="172"/>
      <c r="BW298" s="172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172"/>
      <c r="CI298" s="61"/>
      <c r="CJ298" s="61"/>
      <c r="CK298" s="172"/>
      <c r="CL298" s="61"/>
      <c r="CM298" s="61"/>
      <c r="CN298" s="172"/>
      <c r="CO298" s="172"/>
      <c r="CP298" s="172"/>
      <c r="CQ298" s="172"/>
      <c r="CR298" s="172"/>
      <c r="CS298" s="172"/>
      <c r="CT298" s="172"/>
      <c r="CU298" s="172"/>
      <c r="CV298" s="172"/>
      <c r="CW298" s="172"/>
      <c r="CX298" s="172"/>
      <c r="CY298" s="172"/>
      <c r="CZ298" s="172"/>
      <c r="DA298" s="172"/>
      <c r="DB298" s="172"/>
      <c r="DC298" s="172"/>
      <c r="DD298" s="172"/>
      <c r="DE298" s="172"/>
      <c r="DF298" s="172"/>
      <c r="DG298" s="172"/>
      <c r="DH298" s="172"/>
      <c r="DI298" s="172"/>
      <c r="DJ298" s="172"/>
      <c r="DK298" s="172"/>
      <c r="DL298" s="172"/>
      <c r="DM298" s="172"/>
      <c r="DN298" s="172"/>
      <c r="DO298" s="172"/>
      <c r="DP298" s="172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9"/>
      <c r="HI298" s="69"/>
      <c r="HJ298" s="69"/>
      <c r="HK298" s="69"/>
      <c r="HL298" s="69"/>
      <c r="HP298" s="69"/>
      <c r="HQ298" s="69"/>
      <c r="HR298" s="69"/>
      <c r="HS298" s="69"/>
      <c r="HU298" s="69"/>
      <c r="HW298" s="69"/>
      <c r="HY298" s="69"/>
      <c r="IA298" s="69"/>
      <c r="IB298" s="69"/>
      <c r="ID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1"/>
      <c r="JB298" s="61"/>
      <c r="JC298" s="61"/>
      <c r="JD298" s="61"/>
    </row>
    <row r="299" spans="3:264" x14ac:dyDescent="0.25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172"/>
      <c r="BV299" s="172"/>
      <c r="BW299" s="172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172"/>
      <c r="CI299" s="61"/>
      <c r="CJ299" s="61"/>
      <c r="CK299" s="172"/>
      <c r="CL299" s="61"/>
      <c r="CM299" s="61"/>
      <c r="CN299" s="172"/>
      <c r="CO299" s="172"/>
      <c r="CP299" s="172"/>
      <c r="CQ299" s="172"/>
      <c r="CR299" s="172"/>
      <c r="CS299" s="172"/>
      <c r="CT299" s="172"/>
      <c r="CU299" s="172"/>
      <c r="CV299" s="172"/>
      <c r="CW299" s="172"/>
      <c r="CX299" s="172"/>
      <c r="CY299" s="172"/>
      <c r="CZ299" s="172"/>
      <c r="DA299" s="172"/>
      <c r="DB299" s="172"/>
      <c r="DC299" s="172"/>
      <c r="DD299" s="172"/>
      <c r="DE299" s="172"/>
      <c r="DF299" s="172"/>
      <c r="DG299" s="172"/>
      <c r="DH299" s="172"/>
      <c r="DI299" s="172"/>
      <c r="DJ299" s="172"/>
      <c r="DK299" s="172"/>
      <c r="DL299" s="172"/>
      <c r="DM299" s="172"/>
      <c r="DN299" s="172"/>
      <c r="DO299" s="172"/>
      <c r="DP299" s="172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9"/>
      <c r="HI299" s="69"/>
      <c r="HJ299" s="69"/>
      <c r="HK299" s="69"/>
      <c r="HL299" s="69"/>
      <c r="HP299" s="69"/>
      <c r="HQ299" s="69"/>
      <c r="HR299" s="69"/>
      <c r="HS299" s="69"/>
      <c r="HU299" s="69"/>
      <c r="HW299" s="69"/>
      <c r="HY299" s="69"/>
      <c r="IA299" s="69"/>
      <c r="IB299" s="69"/>
      <c r="ID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1"/>
      <c r="JB299" s="61"/>
      <c r="JC299" s="61"/>
      <c r="JD299" s="61"/>
    </row>
    <row r="300" spans="3:264" x14ac:dyDescent="0.25"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172"/>
      <c r="BV300" s="172"/>
      <c r="BW300" s="172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172"/>
      <c r="CI300" s="61"/>
      <c r="CJ300" s="61"/>
      <c r="CK300" s="172"/>
      <c r="CL300" s="61"/>
      <c r="CM300" s="61"/>
      <c r="CN300" s="172"/>
      <c r="CO300" s="172"/>
      <c r="CP300" s="172"/>
      <c r="CQ300" s="172"/>
      <c r="CR300" s="172"/>
      <c r="CS300" s="172"/>
      <c r="CT300" s="172"/>
      <c r="CU300" s="172"/>
      <c r="CV300" s="172"/>
      <c r="CW300" s="172"/>
      <c r="CX300" s="172"/>
      <c r="CY300" s="172"/>
      <c r="CZ300" s="172"/>
      <c r="DA300" s="172"/>
      <c r="DB300" s="172"/>
      <c r="DC300" s="172"/>
      <c r="DD300" s="172"/>
      <c r="DE300" s="172"/>
      <c r="DF300" s="172"/>
      <c r="DG300" s="172"/>
      <c r="DH300" s="172"/>
      <c r="DI300" s="172"/>
      <c r="DJ300" s="172"/>
      <c r="DK300" s="172"/>
      <c r="DL300" s="172"/>
      <c r="DM300" s="172"/>
      <c r="DN300" s="172"/>
      <c r="DO300" s="172"/>
      <c r="DP300" s="172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9"/>
      <c r="HI300" s="69"/>
      <c r="HJ300" s="69"/>
      <c r="HK300" s="69"/>
      <c r="HL300" s="69"/>
      <c r="HP300" s="69"/>
      <c r="HQ300" s="69"/>
      <c r="HR300" s="69"/>
      <c r="HS300" s="69"/>
      <c r="HU300" s="69"/>
      <c r="HW300" s="69"/>
      <c r="HY300" s="69"/>
      <c r="IA300" s="69"/>
      <c r="IB300" s="69"/>
      <c r="ID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1"/>
      <c r="JB300" s="61"/>
      <c r="JC300" s="61"/>
      <c r="JD300" s="61"/>
    </row>
    <row r="301" spans="3:264" x14ac:dyDescent="0.25"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172"/>
      <c r="BV301" s="172"/>
      <c r="BW301" s="172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172"/>
      <c r="CI301" s="61"/>
      <c r="CJ301" s="61"/>
      <c r="CK301" s="172"/>
      <c r="CL301" s="61"/>
      <c r="CM301" s="61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DI301" s="172"/>
      <c r="DJ301" s="172"/>
      <c r="DK301" s="172"/>
      <c r="DL301" s="172"/>
      <c r="DM301" s="172"/>
      <c r="DN301" s="172"/>
      <c r="DO301" s="172"/>
      <c r="DP301" s="172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9"/>
      <c r="HI301" s="69"/>
      <c r="HJ301" s="69"/>
      <c r="HK301" s="69"/>
      <c r="HL301" s="69"/>
      <c r="HP301" s="69"/>
      <c r="HQ301" s="69"/>
      <c r="HR301" s="69"/>
      <c r="HS301" s="69"/>
      <c r="HU301" s="69"/>
      <c r="HW301" s="69"/>
      <c r="HY301" s="69"/>
      <c r="IA301" s="69"/>
      <c r="IB301" s="69"/>
      <c r="ID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1"/>
      <c r="JB301" s="61"/>
      <c r="JC301" s="61"/>
      <c r="JD301" s="61"/>
    </row>
    <row r="302" spans="3:264" x14ac:dyDescent="0.25"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172"/>
      <c r="BV302" s="172"/>
      <c r="BW302" s="172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172"/>
      <c r="CI302" s="61"/>
      <c r="CJ302" s="61"/>
      <c r="CK302" s="172"/>
      <c r="CL302" s="61"/>
      <c r="CM302" s="61"/>
      <c r="CN302" s="172"/>
      <c r="CO302" s="172"/>
      <c r="CP302" s="172"/>
      <c r="CQ302" s="172"/>
      <c r="CR302" s="172"/>
      <c r="CS302" s="172"/>
      <c r="CT302" s="172"/>
      <c r="CU302" s="172"/>
      <c r="CV302" s="172"/>
      <c r="CW302" s="172"/>
      <c r="CX302" s="172"/>
      <c r="CY302" s="172"/>
      <c r="CZ302" s="172"/>
      <c r="DA302" s="172"/>
      <c r="DB302" s="172"/>
      <c r="DC302" s="172"/>
      <c r="DD302" s="172"/>
      <c r="DE302" s="172"/>
      <c r="DF302" s="172"/>
      <c r="DG302" s="172"/>
      <c r="DH302" s="172"/>
      <c r="DI302" s="172"/>
      <c r="DJ302" s="172"/>
      <c r="DK302" s="172"/>
      <c r="DL302" s="172"/>
      <c r="DM302" s="172"/>
      <c r="DN302" s="172"/>
      <c r="DO302" s="172"/>
      <c r="DP302" s="172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9"/>
      <c r="HI302" s="69"/>
      <c r="HJ302" s="69"/>
      <c r="HK302" s="69"/>
      <c r="HL302" s="69"/>
      <c r="HP302" s="69"/>
      <c r="HQ302" s="69"/>
      <c r="HR302" s="69"/>
      <c r="HS302" s="69"/>
      <c r="HU302" s="69"/>
      <c r="HW302" s="69"/>
      <c r="HY302" s="69"/>
      <c r="IA302" s="69"/>
      <c r="IB302" s="69"/>
      <c r="ID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1"/>
      <c r="JB302" s="61"/>
      <c r="JC302" s="61"/>
      <c r="JD302" s="61"/>
    </row>
    <row r="303" spans="3:264" x14ac:dyDescent="0.25"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172"/>
      <c r="BV303" s="172"/>
      <c r="BW303" s="172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172"/>
      <c r="CI303" s="61"/>
      <c r="CJ303" s="61"/>
      <c r="CK303" s="172"/>
      <c r="CL303" s="61"/>
      <c r="CM303" s="61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DI303" s="172"/>
      <c r="DJ303" s="172"/>
      <c r="DK303" s="172"/>
      <c r="DL303" s="172"/>
      <c r="DM303" s="172"/>
      <c r="DN303" s="172"/>
      <c r="DO303" s="172"/>
      <c r="DP303" s="172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9"/>
      <c r="HI303" s="69"/>
      <c r="HJ303" s="69"/>
      <c r="HK303" s="69"/>
      <c r="HL303" s="69"/>
      <c r="HP303" s="69"/>
      <c r="HQ303" s="69"/>
      <c r="HR303" s="69"/>
      <c r="HS303" s="69"/>
      <c r="HU303" s="69"/>
      <c r="HW303" s="69"/>
      <c r="HY303" s="69"/>
      <c r="IA303" s="69"/>
      <c r="IB303" s="69"/>
      <c r="ID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1"/>
      <c r="JB303" s="61"/>
      <c r="JC303" s="61"/>
      <c r="JD303" s="61"/>
    </row>
    <row r="304" spans="3:264" x14ac:dyDescent="0.25"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172"/>
      <c r="BV304" s="172"/>
      <c r="BW304" s="172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172"/>
      <c r="CI304" s="61"/>
      <c r="CJ304" s="61"/>
      <c r="CK304" s="172"/>
      <c r="CL304" s="61"/>
      <c r="CM304" s="61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9"/>
      <c r="HI304" s="69"/>
      <c r="HJ304" s="69"/>
      <c r="HK304" s="69"/>
      <c r="HL304" s="69"/>
      <c r="HP304" s="69"/>
      <c r="HQ304" s="69"/>
      <c r="HR304" s="69"/>
      <c r="HS304" s="69"/>
      <c r="HU304" s="69"/>
      <c r="HW304" s="69"/>
      <c r="HY304" s="69"/>
      <c r="IA304" s="69"/>
      <c r="IB304" s="69"/>
      <c r="ID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1"/>
      <c r="JB304" s="61"/>
      <c r="JC304" s="61"/>
      <c r="JD304" s="61"/>
    </row>
    <row r="305" spans="3:264" x14ac:dyDescent="0.25"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172"/>
      <c r="BV305" s="172"/>
      <c r="BW305" s="172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172"/>
      <c r="CI305" s="61"/>
      <c r="CJ305" s="61"/>
      <c r="CK305" s="172"/>
      <c r="CL305" s="61"/>
      <c r="CM305" s="61"/>
      <c r="CN305" s="172"/>
      <c r="CO305" s="172"/>
      <c r="CP305" s="172"/>
      <c r="CQ305" s="172"/>
      <c r="CR305" s="172"/>
      <c r="CS305" s="172"/>
      <c r="CT305" s="172"/>
      <c r="CU305" s="172"/>
      <c r="CV305" s="172"/>
      <c r="CW305" s="172"/>
      <c r="CX305" s="172"/>
      <c r="CY305" s="172"/>
      <c r="CZ305" s="172"/>
      <c r="DA305" s="172"/>
      <c r="DB305" s="172"/>
      <c r="DC305" s="172"/>
      <c r="DD305" s="172"/>
      <c r="DE305" s="172"/>
      <c r="DF305" s="172"/>
      <c r="DG305" s="172"/>
      <c r="DH305" s="172"/>
      <c r="DI305" s="172"/>
      <c r="DJ305" s="172"/>
      <c r="DK305" s="172"/>
      <c r="DL305" s="172"/>
      <c r="DM305" s="172"/>
      <c r="DN305" s="172"/>
      <c r="DO305" s="172"/>
      <c r="DP305" s="172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9"/>
      <c r="HI305" s="69"/>
      <c r="HJ305" s="69"/>
      <c r="HK305" s="69"/>
      <c r="HL305" s="69"/>
      <c r="HP305" s="69"/>
      <c r="HQ305" s="69"/>
      <c r="HR305" s="69"/>
      <c r="HS305" s="69"/>
      <c r="HU305" s="69"/>
      <c r="HW305" s="69"/>
      <c r="HY305" s="69"/>
      <c r="IA305" s="69"/>
      <c r="IB305" s="69"/>
      <c r="ID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1"/>
      <c r="JB305" s="61"/>
      <c r="JC305" s="61"/>
      <c r="JD305" s="61"/>
    </row>
    <row r="306" spans="3:264" x14ac:dyDescent="0.25"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172"/>
      <c r="BV306" s="172"/>
      <c r="BW306" s="172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172"/>
      <c r="CI306" s="61"/>
      <c r="CJ306" s="61"/>
      <c r="CK306" s="172"/>
      <c r="CL306" s="61"/>
      <c r="CM306" s="61"/>
      <c r="CN306" s="172"/>
      <c r="CO306" s="172"/>
      <c r="CP306" s="172"/>
      <c r="CQ306" s="172"/>
      <c r="CR306" s="172"/>
      <c r="CS306" s="172"/>
      <c r="CT306" s="172"/>
      <c r="CU306" s="172"/>
      <c r="CV306" s="172"/>
      <c r="CW306" s="172"/>
      <c r="CX306" s="172"/>
      <c r="CY306" s="172"/>
      <c r="CZ306" s="172"/>
      <c r="DA306" s="172"/>
      <c r="DB306" s="172"/>
      <c r="DC306" s="172"/>
      <c r="DD306" s="172"/>
      <c r="DE306" s="172"/>
      <c r="DF306" s="172"/>
      <c r="DG306" s="172"/>
      <c r="DH306" s="172"/>
      <c r="DI306" s="172"/>
      <c r="DJ306" s="172"/>
      <c r="DK306" s="172"/>
      <c r="DL306" s="172"/>
      <c r="DM306" s="172"/>
      <c r="DN306" s="172"/>
      <c r="DO306" s="172"/>
      <c r="DP306" s="172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9"/>
      <c r="HI306" s="69"/>
      <c r="HJ306" s="69"/>
      <c r="HK306" s="69"/>
      <c r="HL306" s="69"/>
      <c r="HP306" s="69"/>
      <c r="HQ306" s="69"/>
      <c r="HR306" s="69"/>
      <c r="HS306" s="69"/>
      <c r="HU306" s="69"/>
      <c r="HW306" s="69"/>
      <c r="HY306" s="69"/>
      <c r="IA306" s="69"/>
      <c r="IB306" s="69"/>
      <c r="ID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1"/>
      <c r="JB306" s="61"/>
      <c r="JC306" s="61"/>
      <c r="JD306" s="61"/>
    </row>
    <row r="307" spans="3:264" x14ac:dyDescent="0.25"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172"/>
      <c r="BV307" s="172"/>
      <c r="BW307" s="172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172"/>
      <c r="CI307" s="61"/>
      <c r="CJ307" s="61"/>
      <c r="CK307" s="172"/>
      <c r="CL307" s="61"/>
      <c r="CM307" s="61"/>
      <c r="CN307" s="172"/>
      <c r="CO307" s="172"/>
      <c r="CP307" s="172"/>
      <c r="CQ307" s="172"/>
      <c r="CR307" s="172"/>
      <c r="CS307" s="172"/>
      <c r="CT307" s="172"/>
      <c r="CU307" s="172"/>
      <c r="CV307" s="172"/>
      <c r="CW307" s="172"/>
      <c r="CX307" s="172"/>
      <c r="CY307" s="172"/>
      <c r="CZ307" s="172"/>
      <c r="DA307" s="172"/>
      <c r="DB307" s="172"/>
      <c r="DC307" s="172"/>
      <c r="DD307" s="172"/>
      <c r="DE307" s="172"/>
      <c r="DF307" s="172"/>
      <c r="DG307" s="172"/>
      <c r="DH307" s="172"/>
      <c r="DI307" s="172"/>
      <c r="DJ307" s="172"/>
      <c r="DK307" s="172"/>
      <c r="DL307" s="172"/>
      <c r="DM307" s="172"/>
      <c r="DN307" s="172"/>
      <c r="DO307" s="172"/>
      <c r="DP307" s="172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9"/>
      <c r="HI307" s="69"/>
      <c r="HJ307" s="69"/>
      <c r="HK307" s="69"/>
      <c r="HL307" s="69"/>
      <c r="HP307" s="69"/>
      <c r="HQ307" s="69"/>
      <c r="HR307" s="69"/>
      <c r="HS307" s="69"/>
      <c r="HU307" s="69"/>
      <c r="HW307" s="69"/>
      <c r="HY307" s="69"/>
      <c r="IA307" s="69"/>
      <c r="IB307" s="69"/>
      <c r="ID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1"/>
      <c r="JB307" s="61"/>
      <c r="JC307" s="61"/>
      <c r="JD307" s="61"/>
    </row>
    <row r="308" spans="3:264" x14ac:dyDescent="0.25"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172"/>
      <c r="BV308" s="172"/>
      <c r="BW308" s="172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172"/>
      <c r="CI308" s="61"/>
      <c r="CJ308" s="61"/>
      <c r="CK308" s="172"/>
      <c r="CL308" s="61"/>
      <c r="CM308" s="61"/>
      <c r="CN308" s="172"/>
      <c r="CO308" s="172"/>
      <c r="CP308" s="172"/>
      <c r="CQ308" s="172"/>
      <c r="CR308" s="172"/>
      <c r="CS308" s="172"/>
      <c r="CT308" s="172"/>
      <c r="CU308" s="172"/>
      <c r="CV308" s="172"/>
      <c r="CW308" s="172"/>
      <c r="CX308" s="172"/>
      <c r="CY308" s="172"/>
      <c r="CZ308" s="172"/>
      <c r="DA308" s="172"/>
      <c r="DB308" s="172"/>
      <c r="DC308" s="172"/>
      <c r="DD308" s="172"/>
      <c r="DE308" s="172"/>
      <c r="DF308" s="172"/>
      <c r="DG308" s="172"/>
      <c r="DH308" s="172"/>
      <c r="DI308" s="172"/>
      <c r="DJ308" s="172"/>
      <c r="DK308" s="172"/>
      <c r="DL308" s="172"/>
      <c r="DM308" s="172"/>
      <c r="DN308" s="172"/>
      <c r="DO308" s="172"/>
      <c r="DP308" s="172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9"/>
      <c r="HI308" s="69"/>
      <c r="HJ308" s="69"/>
      <c r="HK308" s="69"/>
      <c r="HL308" s="69"/>
      <c r="HP308" s="69"/>
      <c r="HQ308" s="69"/>
      <c r="HR308" s="69"/>
      <c r="HS308" s="69"/>
      <c r="HU308" s="69"/>
      <c r="HW308" s="69"/>
      <c r="HY308" s="69"/>
      <c r="IA308" s="69"/>
      <c r="IB308" s="69"/>
      <c r="ID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1"/>
      <c r="JB308" s="61"/>
      <c r="JC308" s="61"/>
      <c r="JD308" s="61"/>
    </row>
    <row r="309" spans="3:264" x14ac:dyDescent="0.25"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172"/>
      <c r="BV309" s="172"/>
      <c r="BW309" s="172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172"/>
      <c r="CI309" s="61"/>
      <c r="CJ309" s="61"/>
      <c r="CK309" s="172"/>
      <c r="CL309" s="61"/>
      <c r="CM309" s="61"/>
      <c r="CN309" s="172"/>
      <c r="CO309" s="172"/>
      <c r="CP309" s="172"/>
      <c r="CQ309" s="172"/>
      <c r="CR309" s="172"/>
      <c r="CS309" s="172"/>
      <c r="CT309" s="172"/>
      <c r="CU309" s="172"/>
      <c r="CV309" s="172"/>
      <c r="CW309" s="172"/>
      <c r="CX309" s="172"/>
      <c r="CY309" s="172"/>
      <c r="CZ309" s="172"/>
      <c r="DA309" s="172"/>
      <c r="DB309" s="172"/>
      <c r="DC309" s="172"/>
      <c r="DD309" s="172"/>
      <c r="DE309" s="172"/>
      <c r="DF309" s="172"/>
      <c r="DG309" s="172"/>
      <c r="DH309" s="172"/>
      <c r="DI309" s="172"/>
      <c r="DJ309" s="172"/>
      <c r="DK309" s="172"/>
      <c r="DL309" s="172"/>
      <c r="DM309" s="172"/>
      <c r="DN309" s="172"/>
      <c r="DO309" s="172"/>
      <c r="DP309" s="172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9"/>
      <c r="HI309" s="69"/>
      <c r="HJ309" s="69"/>
      <c r="HK309" s="69"/>
      <c r="HL309" s="69"/>
      <c r="HP309" s="69"/>
      <c r="HQ309" s="69"/>
      <c r="HR309" s="69"/>
      <c r="HS309" s="69"/>
      <c r="HU309" s="69"/>
      <c r="HW309" s="69"/>
      <c r="HY309" s="69"/>
      <c r="IA309" s="69"/>
      <c r="IB309" s="69"/>
      <c r="ID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1"/>
      <c r="JB309" s="61"/>
      <c r="JC309" s="61"/>
      <c r="JD309" s="61"/>
    </row>
    <row r="310" spans="3:264" x14ac:dyDescent="0.25"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172"/>
      <c r="BV310" s="172"/>
      <c r="BW310" s="172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172"/>
      <c r="CI310" s="61"/>
      <c r="CJ310" s="61"/>
      <c r="CK310" s="172"/>
      <c r="CL310" s="61"/>
      <c r="CM310" s="61"/>
      <c r="CN310" s="172"/>
      <c r="CO310" s="172"/>
      <c r="CP310" s="172"/>
      <c r="CQ310" s="172"/>
      <c r="CR310" s="172"/>
      <c r="CS310" s="172"/>
      <c r="CT310" s="172"/>
      <c r="CU310" s="172"/>
      <c r="CV310" s="172"/>
      <c r="CW310" s="172"/>
      <c r="CX310" s="172"/>
      <c r="CY310" s="172"/>
      <c r="CZ310" s="172"/>
      <c r="DA310" s="172"/>
      <c r="DB310" s="172"/>
      <c r="DC310" s="172"/>
      <c r="DD310" s="172"/>
      <c r="DE310" s="172"/>
      <c r="DF310" s="172"/>
      <c r="DG310" s="172"/>
      <c r="DH310" s="172"/>
      <c r="DI310" s="172"/>
      <c r="DJ310" s="172"/>
      <c r="DK310" s="172"/>
      <c r="DL310" s="172"/>
      <c r="DM310" s="172"/>
      <c r="DN310" s="172"/>
      <c r="DO310" s="172"/>
      <c r="DP310" s="172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9"/>
      <c r="HI310" s="69"/>
      <c r="HJ310" s="69"/>
      <c r="HK310" s="69"/>
      <c r="HL310" s="69"/>
      <c r="HP310" s="69"/>
      <c r="HQ310" s="69"/>
      <c r="HR310" s="69"/>
      <c r="HS310" s="69"/>
      <c r="HU310" s="69"/>
      <c r="HW310" s="69"/>
      <c r="HY310" s="69"/>
      <c r="IA310" s="69"/>
      <c r="IB310" s="69"/>
      <c r="ID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1"/>
      <c r="JB310" s="61"/>
      <c r="JC310" s="61"/>
      <c r="JD310" s="61"/>
    </row>
    <row r="311" spans="3:264" x14ac:dyDescent="0.25"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172"/>
      <c r="BV311" s="172"/>
      <c r="BW311" s="172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172"/>
      <c r="CI311" s="61"/>
      <c r="CJ311" s="61"/>
      <c r="CK311" s="172"/>
      <c r="CL311" s="61"/>
      <c r="CM311" s="61"/>
      <c r="CN311" s="172"/>
      <c r="CO311" s="172"/>
      <c r="CP311" s="172"/>
      <c r="CQ311" s="172"/>
      <c r="CR311" s="172"/>
      <c r="CS311" s="172"/>
      <c r="CT311" s="172"/>
      <c r="CU311" s="172"/>
      <c r="CV311" s="172"/>
      <c r="CW311" s="172"/>
      <c r="CX311" s="172"/>
      <c r="CY311" s="172"/>
      <c r="CZ311" s="172"/>
      <c r="DA311" s="172"/>
      <c r="DB311" s="172"/>
      <c r="DC311" s="172"/>
      <c r="DD311" s="172"/>
      <c r="DE311" s="172"/>
      <c r="DF311" s="172"/>
      <c r="DG311" s="172"/>
      <c r="DH311" s="172"/>
      <c r="DI311" s="172"/>
      <c r="DJ311" s="172"/>
      <c r="DK311" s="172"/>
      <c r="DL311" s="172"/>
      <c r="DM311" s="172"/>
      <c r="DN311" s="172"/>
      <c r="DO311" s="172"/>
      <c r="DP311" s="172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9"/>
      <c r="HI311" s="69"/>
      <c r="HJ311" s="69"/>
      <c r="HK311" s="69"/>
      <c r="HL311" s="69"/>
      <c r="HP311" s="69"/>
      <c r="HQ311" s="69"/>
      <c r="HR311" s="69"/>
      <c r="HS311" s="69"/>
      <c r="HU311" s="69"/>
      <c r="HW311" s="69"/>
      <c r="HY311" s="69"/>
      <c r="IA311" s="69"/>
      <c r="IB311" s="69"/>
      <c r="ID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1"/>
      <c r="JB311" s="61"/>
      <c r="JC311" s="61"/>
      <c r="JD311" s="61"/>
    </row>
    <row r="312" spans="3:264" x14ac:dyDescent="0.25"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172"/>
      <c r="BV312" s="172"/>
      <c r="BW312" s="172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172"/>
      <c r="CI312" s="61"/>
      <c r="CJ312" s="61"/>
      <c r="CK312" s="172"/>
      <c r="CL312" s="61"/>
      <c r="CM312" s="61"/>
      <c r="CN312" s="172"/>
      <c r="CO312" s="172"/>
      <c r="CP312" s="172"/>
      <c r="CQ312" s="172"/>
      <c r="CR312" s="172"/>
      <c r="CS312" s="172"/>
      <c r="CT312" s="172"/>
      <c r="CU312" s="172"/>
      <c r="CV312" s="172"/>
      <c r="CW312" s="172"/>
      <c r="CX312" s="172"/>
      <c r="CY312" s="172"/>
      <c r="CZ312" s="172"/>
      <c r="DA312" s="172"/>
      <c r="DB312" s="172"/>
      <c r="DC312" s="172"/>
      <c r="DD312" s="172"/>
      <c r="DE312" s="172"/>
      <c r="DF312" s="172"/>
      <c r="DG312" s="172"/>
      <c r="DH312" s="172"/>
      <c r="DI312" s="172"/>
      <c r="DJ312" s="172"/>
      <c r="DK312" s="172"/>
      <c r="DL312" s="172"/>
      <c r="DM312" s="172"/>
      <c r="DN312" s="172"/>
      <c r="DO312" s="172"/>
      <c r="DP312" s="172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9"/>
      <c r="HI312" s="69"/>
      <c r="HJ312" s="69"/>
      <c r="HK312" s="69"/>
      <c r="HL312" s="69"/>
      <c r="HP312" s="69"/>
      <c r="HQ312" s="69"/>
      <c r="HR312" s="69"/>
      <c r="HS312" s="69"/>
      <c r="HU312" s="69"/>
      <c r="HW312" s="69"/>
      <c r="HY312" s="69"/>
      <c r="IA312" s="69"/>
      <c r="IB312" s="69"/>
      <c r="ID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1"/>
      <c r="JB312" s="61"/>
      <c r="JC312" s="61"/>
      <c r="JD312" s="61"/>
    </row>
    <row r="313" spans="3:264" x14ac:dyDescent="0.25"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172"/>
      <c r="BV313" s="172"/>
      <c r="BW313" s="172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172"/>
      <c r="CI313" s="61"/>
      <c r="CJ313" s="61"/>
      <c r="CK313" s="172"/>
      <c r="CL313" s="61"/>
      <c r="CM313" s="61"/>
      <c r="CN313" s="172"/>
      <c r="CO313" s="172"/>
      <c r="CP313" s="172"/>
      <c r="CQ313" s="172"/>
      <c r="CR313" s="172"/>
      <c r="CS313" s="172"/>
      <c r="CT313" s="172"/>
      <c r="CU313" s="172"/>
      <c r="CV313" s="172"/>
      <c r="CW313" s="172"/>
      <c r="CX313" s="172"/>
      <c r="CY313" s="172"/>
      <c r="CZ313" s="172"/>
      <c r="DA313" s="172"/>
      <c r="DB313" s="172"/>
      <c r="DC313" s="172"/>
      <c r="DD313" s="172"/>
      <c r="DE313" s="172"/>
      <c r="DF313" s="172"/>
      <c r="DG313" s="172"/>
      <c r="DH313" s="172"/>
      <c r="DI313" s="172"/>
      <c r="DJ313" s="172"/>
      <c r="DK313" s="172"/>
      <c r="DL313" s="172"/>
      <c r="DM313" s="172"/>
      <c r="DN313" s="172"/>
      <c r="DO313" s="172"/>
      <c r="DP313" s="172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9"/>
      <c r="HI313" s="69"/>
      <c r="HJ313" s="69"/>
      <c r="HK313" s="69"/>
      <c r="HL313" s="69"/>
      <c r="HP313" s="69"/>
      <c r="HQ313" s="69"/>
      <c r="HR313" s="69"/>
      <c r="HS313" s="69"/>
      <c r="HU313" s="69"/>
      <c r="HW313" s="69"/>
      <c r="HY313" s="69"/>
      <c r="IA313" s="69"/>
      <c r="IB313" s="69"/>
      <c r="ID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1"/>
      <c r="JB313" s="61"/>
      <c r="JC313" s="61"/>
      <c r="JD313" s="61"/>
    </row>
    <row r="314" spans="3:264" x14ac:dyDescent="0.25"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172"/>
      <c r="BV314" s="172"/>
      <c r="BW314" s="172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172"/>
      <c r="CI314" s="61"/>
      <c r="CJ314" s="61"/>
      <c r="CK314" s="172"/>
      <c r="CL314" s="61"/>
      <c r="CM314" s="61"/>
      <c r="CN314" s="172"/>
      <c r="CO314" s="172"/>
      <c r="CP314" s="172"/>
      <c r="CQ314" s="172"/>
      <c r="CR314" s="172"/>
      <c r="CS314" s="172"/>
      <c r="CT314" s="172"/>
      <c r="CU314" s="172"/>
      <c r="CV314" s="172"/>
      <c r="CW314" s="172"/>
      <c r="CX314" s="172"/>
      <c r="CY314" s="172"/>
      <c r="CZ314" s="172"/>
      <c r="DA314" s="172"/>
      <c r="DB314" s="172"/>
      <c r="DC314" s="172"/>
      <c r="DD314" s="172"/>
      <c r="DE314" s="172"/>
      <c r="DF314" s="172"/>
      <c r="DG314" s="172"/>
      <c r="DH314" s="172"/>
      <c r="DI314" s="172"/>
      <c r="DJ314" s="172"/>
      <c r="DK314" s="172"/>
      <c r="DL314" s="172"/>
      <c r="DM314" s="172"/>
      <c r="DN314" s="172"/>
      <c r="DO314" s="172"/>
      <c r="DP314" s="172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9"/>
      <c r="HI314" s="69"/>
      <c r="HJ314" s="69"/>
      <c r="HK314" s="69"/>
      <c r="HL314" s="69"/>
      <c r="HP314" s="69"/>
      <c r="HQ314" s="69"/>
      <c r="HR314" s="69"/>
      <c r="HS314" s="69"/>
      <c r="HU314" s="69"/>
      <c r="HW314" s="69"/>
      <c r="HY314" s="69"/>
      <c r="IA314" s="69"/>
      <c r="IB314" s="69"/>
      <c r="ID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1"/>
      <c r="JB314" s="61"/>
      <c r="JC314" s="61"/>
      <c r="JD314" s="61"/>
    </row>
    <row r="315" spans="3:264" x14ac:dyDescent="0.25"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172"/>
      <c r="BV315" s="172"/>
      <c r="BW315" s="172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172"/>
      <c r="CI315" s="61"/>
      <c r="CJ315" s="61"/>
      <c r="CK315" s="172"/>
      <c r="CL315" s="61"/>
      <c r="CM315" s="61"/>
      <c r="CN315" s="172"/>
      <c r="CO315" s="172"/>
      <c r="CP315" s="172"/>
      <c r="CQ315" s="172"/>
      <c r="CR315" s="172"/>
      <c r="CS315" s="172"/>
      <c r="CT315" s="172"/>
      <c r="CU315" s="172"/>
      <c r="CV315" s="172"/>
      <c r="CW315" s="172"/>
      <c r="CX315" s="172"/>
      <c r="CY315" s="172"/>
      <c r="CZ315" s="172"/>
      <c r="DA315" s="172"/>
      <c r="DB315" s="172"/>
      <c r="DC315" s="172"/>
      <c r="DD315" s="172"/>
      <c r="DE315" s="172"/>
      <c r="DF315" s="172"/>
      <c r="DG315" s="172"/>
      <c r="DH315" s="172"/>
      <c r="DI315" s="172"/>
      <c r="DJ315" s="172"/>
      <c r="DK315" s="172"/>
      <c r="DL315" s="172"/>
      <c r="DM315" s="172"/>
      <c r="DN315" s="172"/>
      <c r="DO315" s="172"/>
      <c r="DP315" s="172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9"/>
      <c r="HI315" s="69"/>
      <c r="HJ315" s="69"/>
      <c r="HK315" s="69"/>
      <c r="HL315" s="69"/>
      <c r="HP315" s="69"/>
      <c r="HQ315" s="69"/>
      <c r="HR315" s="69"/>
      <c r="HS315" s="69"/>
      <c r="HU315" s="69"/>
      <c r="HW315" s="69"/>
      <c r="HY315" s="69"/>
      <c r="IA315" s="69"/>
      <c r="IB315" s="69"/>
      <c r="ID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1"/>
      <c r="JB315" s="61"/>
      <c r="JC315" s="61"/>
      <c r="JD315" s="61"/>
    </row>
    <row r="316" spans="3:264" x14ac:dyDescent="0.25"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172"/>
      <c r="BV316" s="172"/>
      <c r="BW316" s="172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172"/>
      <c r="CI316" s="61"/>
      <c r="CJ316" s="61"/>
      <c r="CK316" s="172"/>
      <c r="CL316" s="61"/>
      <c r="CM316" s="61"/>
      <c r="CN316" s="172"/>
      <c r="CO316" s="172"/>
      <c r="CP316" s="172"/>
      <c r="CQ316" s="172"/>
      <c r="CR316" s="172"/>
      <c r="CS316" s="172"/>
      <c r="CT316" s="172"/>
      <c r="CU316" s="172"/>
      <c r="CV316" s="172"/>
      <c r="CW316" s="172"/>
      <c r="CX316" s="172"/>
      <c r="CY316" s="172"/>
      <c r="CZ316" s="172"/>
      <c r="DA316" s="172"/>
      <c r="DB316" s="172"/>
      <c r="DC316" s="172"/>
      <c r="DD316" s="172"/>
      <c r="DE316" s="172"/>
      <c r="DF316" s="172"/>
      <c r="DG316" s="172"/>
      <c r="DH316" s="172"/>
      <c r="DI316" s="172"/>
      <c r="DJ316" s="172"/>
      <c r="DK316" s="172"/>
      <c r="DL316" s="172"/>
      <c r="DM316" s="172"/>
      <c r="DN316" s="172"/>
      <c r="DO316" s="172"/>
      <c r="DP316" s="172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9"/>
      <c r="HI316" s="69"/>
      <c r="HJ316" s="69"/>
      <c r="HK316" s="69"/>
      <c r="HL316" s="69"/>
      <c r="HP316" s="69"/>
      <c r="HQ316" s="69"/>
      <c r="HR316" s="69"/>
      <c r="HS316" s="69"/>
      <c r="HU316" s="69"/>
      <c r="HW316" s="69"/>
      <c r="HY316" s="69"/>
      <c r="IA316" s="69"/>
      <c r="IB316" s="69"/>
      <c r="ID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1"/>
      <c r="JB316" s="61"/>
      <c r="JC316" s="61"/>
      <c r="JD316" s="61"/>
    </row>
    <row r="317" spans="3:264" x14ac:dyDescent="0.25"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172"/>
      <c r="BV317" s="172"/>
      <c r="BW317" s="172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172"/>
      <c r="CI317" s="61"/>
      <c r="CJ317" s="61"/>
      <c r="CK317" s="172"/>
      <c r="CL317" s="61"/>
      <c r="CM317" s="61"/>
      <c r="CN317" s="172"/>
      <c r="CO317" s="172"/>
      <c r="CP317" s="172"/>
      <c r="CQ317" s="172"/>
      <c r="CR317" s="172"/>
      <c r="CS317" s="172"/>
      <c r="CT317" s="172"/>
      <c r="CU317" s="172"/>
      <c r="CV317" s="172"/>
      <c r="CW317" s="172"/>
      <c r="CX317" s="172"/>
      <c r="CY317" s="172"/>
      <c r="CZ317" s="172"/>
      <c r="DA317" s="172"/>
      <c r="DB317" s="172"/>
      <c r="DC317" s="172"/>
      <c r="DD317" s="172"/>
      <c r="DE317" s="172"/>
      <c r="DF317" s="172"/>
      <c r="DG317" s="172"/>
      <c r="DH317" s="172"/>
      <c r="DI317" s="172"/>
      <c r="DJ317" s="172"/>
      <c r="DK317" s="172"/>
      <c r="DL317" s="172"/>
      <c r="DM317" s="172"/>
      <c r="DN317" s="172"/>
      <c r="DO317" s="172"/>
      <c r="DP317" s="172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9"/>
      <c r="HI317" s="69"/>
      <c r="HJ317" s="69"/>
      <c r="HK317" s="69"/>
      <c r="HL317" s="69"/>
      <c r="HP317" s="69"/>
      <c r="HQ317" s="69"/>
      <c r="HR317" s="69"/>
      <c r="HS317" s="69"/>
      <c r="HU317" s="69"/>
      <c r="HW317" s="69"/>
      <c r="HY317" s="69"/>
      <c r="IA317" s="69"/>
      <c r="IB317" s="69"/>
      <c r="ID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1"/>
      <c r="JB317" s="61"/>
      <c r="JC317" s="61"/>
      <c r="JD317" s="61"/>
    </row>
    <row r="318" spans="3:264" x14ac:dyDescent="0.25"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172"/>
      <c r="BV318" s="172"/>
      <c r="BW318" s="172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172"/>
      <c r="CI318" s="61"/>
      <c r="CJ318" s="61"/>
      <c r="CK318" s="172"/>
      <c r="CL318" s="61"/>
      <c r="CM318" s="61"/>
      <c r="CN318" s="172"/>
      <c r="CO318" s="172"/>
      <c r="CP318" s="172"/>
      <c r="CQ318" s="172"/>
      <c r="CR318" s="172"/>
      <c r="CS318" s="172"/>
      <c r="CT318" s="172"/>
      <c r="CU318" s="172"/>
      <c r="CV318" s="172"/>
      <c r="CW318" s="172"/>
      <c r="CX318" s="172"/>
      <c r="CY318" s="172"/>
      <c r="CZ318" s="172"/>
      <c r="DA318" s="172"/>
      <c r="DB318" s="172"/>
      <c r="DC318" s="172"/>
      <c r="DD318" s="172"/>
      <c r="DE318" s="172"/>
      <c r="DF318" s="172"/>
      <c r="DG318" s="172"/>
      <c r="DH318" s="172"/>
      <c r="DI318" s="172"/>
      <c r="DJ318" s="172"/>
      <c r="DK318" s="172"/>
      <c r="DL318" s="172"/>
      <c r="DM318" s="172"/>
      <c r="DN318" s="172"/>
      <c r="DO318" s="172"/>
      <c r="DP318" s="172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9"/>
      <c r="HI318" s="69"/>
      <c r="HJ318" s="69"/>
      <c r="HK318" s="69"/>
      <c r="HL318" s="69"/>
      <c r="HP318" s="69"/>
      <c r="HQ318" s="69"/>
      <c r="HR318" s="69"/>
      <c r="HS318" s="69"/>
      <c r="HU318" s="69"/>
      <c r="HW318" s="69"/>
      <c r="HY318" s="69"/>
      <c r="IA318" s="69"/>
      <c r="IB318" s="69"/>
      <c r="ID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1"/>
      <c r="JB318" s="61"/>
      <c r="JC318" s="61"/>
      <c r="JD318" s="61"/>
    </row>
  </sheetData>
  <dataConsolidate/>
  <mergeCells count="27">
    <mergeCell ref="HL2:HL4"/>
    <mergeCell ref="O2:Q2"/>
    <mergeCell ref="O3:O4"/>
    <mergeCell ref="FM2:FO2"/>
    <mergeCell ref="FM3:FM4"/>
    <mergeCell ref="FN3:FN4"/>
    <mergeCell ref="FO3:FO4"/>
    <mergeCell ref="DQ3:DQ4"/>
    <mergeCell ref="V3:V4"/>
    <mergeCell ref="P3:P4"/>
    <mergeCell ref="Q3:Q4"/>
    <mergeCell ref="U3:U4"/>
    <mergeCell ref="T3:T4"/>
    <mergeCell ref="S3:S4"/>
    <mergeCell ref="R3:R4"/>
    <mergeCell ref="J3:J4"/>
    <mergeCell ref="L3:L4"/>
    <mergeCell ref="M3:M4"/>
    <mergeCell ref="N3:N4"/>
    <mergeCell ref="K3:K4"/>
    <mergeCell ref="C3:C4"/>
    <mergeCell ref="F3:F4"/>
    <mergeCell ref="I3:I4"/>
    <mergeCell ref="H3:H4"/>
    <mergeCell ref="G3:G4"/>
    <mergeCell ref="D3:D4"/>
    <mergeCell ref="E3:E4"/>
  </mergeCells>
  <phoneticPr fontId="10" type="noConversion"/>
  <printOptions horizontalCentered="1" gridLines="1" gridLinesSet="0"/>
  <pageMargins left="0.62992125984251968" right="0.43307086614173229" top="1.0629921259842521" bottom="0.43307086614173229" header="0.35433070866141736" footer="0.15748031496062992"/>
  <pageSetup paperSize="9" scale="75" orientation="landscape" r:id="rId1"/>
  <headerFooter alignWithMargins="0">
    <oddHeader xml:space="preserve">&amp;C&amp;"Arial,Negrita"&amp;12Estadística UD ALZIRA
Temporada 2023-24
2ª RFEF - grup III
</oddHeader>
    <oddFooter>&amp;LDavid Chordà i Argente&amp;CPàgina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9"/>
  <sheetViews>
    <sheetView zoomScale="67" workbookViewId="0">
      <pane xSplit="1" topLeftCell="B1" activePane="topRight" state="frozen"/>
      <selection activeCell="A8" sqref="A8"/>
      <selection pane="topRight" activeCell="C53" sqref="C53"/>
    </sheetView>
  </sheetViews>
  <sheetFormatPr baseColWidth="10" defaultColWidth="11.44140625" defaultRowHeight="13.2" x14ac:dyDescent="0.25"/>
  <cols>
    <col min="1" max="1" width="17.88671875" bestFit="1" customWidth="1"/>
    <col min="2" max="8" width="11.44140625" style="1"/>
    <col min="10" max="10" width="11.44140625" style="118"/>
  </cols>
  <sheetData>
    <row r="1" spans="1:18" s="6" customFormat="1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  <c r="J1" s="117"/>
    </row>
    <row r="2" spans="1:18" s="5" customFormat="1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  <c r="J2" s="58"/>
      <c r="K2" s="58"/>
      <c r="L2" s="58"/>
      <c r="M2" s="58"/>
      <c r="N2" s="58"/>
      <c r="O2" s="58"/>
      <c r="P2" s="58"/>
      <c r="Q2" s="58"/>
      <c r="R2" s="232"/>
    </row>
    <row r="3" spans="1:18" s="4" customFormat="1" ht="13.8" thickTop="1" x14ac:dyDescent="0.25">
      <c r="A3" s="233" t="str">
        <f>'U.E. ALZIRA'!X3</f>
        <v>Penya Esportiva</v>
      </c>
      <c r="B3" s="234"/>
      <c r="C3" s="235"/>
      <c r="D3" s="236"/>
      <c r="E3" s="237"/>
      <c r="F3" s="235"/>
      <c r="G3" s="238"/>
      <c r="H3" s="232">
        <f>SUM(B3:G3)</f>
        <v>0</v>
      </c>
      <c r="I3" s="232">
        <v>1</v>
      </c>
      <c r="J3" s="232"/>
      <c r="K3" s="232"/>
      <c r="L3" s="232"/>
      <c r="M3" s="232"/>
      <c r="N3" s="232"/>
      <c r="O3" s="232"/>
      <c r="P3" s="232"/>
      <c r="Q3" s="232"/>
      <c r="R3" s="232"/>
    </row>
    <row r="4" spans="1:18" s="4" customFormat="1" x14ac:dyDescent="0.25">
      <c r="A4" s="233" t="str">
        <f>'U.E. ALZIRA'!Y3</f>
        <v>Badalona</v>
      </c>
      <c r="B4" s="13"/>
      <c r="C4" s="3"/>
      <c r="D4" s="2"/>
      <c r="E4" s="14"/>
      <c r="F4" s="3"/>
      <c r="G4" s="15"/>
      <c r="H4" s="232">
        <f t="shared" ref="H4:H50" si="0">SUM(B4:G4)</f>
        <v>0</v>
      </c>
      <c r="I4" s="1">
        <v>2</v>
      </c>
      <c r="J4" s="232"/>
      <c r="K4" s="232"/>
      <c r="L4" s="232"/>
      <c r="M4" s="232"/>
      <c r="N4" s="232"/>
      <c r="O4" s="232"/>
      <c r="P4" s="232"/>
      <c r="Q4" s="232"/>
      <c r="R4" s="232"/>
    </row>
    <row r="5" spans="1:18" s="1" customFormat="1" x14ac:dyDescent="0.25">
      <c r="A5" s="233" t="str">
        <f>'U.E. ALZIRA'!Z3</f>
        <v>Lleida</v>
      </c>
      <c r="B5" s="234"/>
      <c r="C5" s="3"/>
      <c r="D5" s="2"/>
      <c r="E5" s="14"/>
      <c r="F5" s="3"/>
      <c r="G5" s="15"/>
      <c r="H5" s="232">
        <f t="shared" si="0"/>
        <v>0</v>
      </c>
      <c r="I5" s="232">
        <v>3</v>
      </c>
    </row>
    <row r="6" spans="1:18" x14ac:dyDescent="0.25">
      <c r="A6" s="233" t="str">
        <f>'U.E. ALZIRA'!AA3</f>
        <v>Espanyol B</v>
      </c>
      <c r="B6" s="13"/>
      <c r="C6" s="3"/>
      <c r="D6" s="2"/>
      <c r="E6" s="14"/>
      <c r="F6" s="3"/>
      <c r="G6" s="15">
        <v>2</v>
      </c>
      <c r="H6" s="232">
        <f t="shared" si="0"/>
        <v>2</v>
      </c>
      <c r="I6" s="1">
        <v>4</v>
      </c>
      <c r="J6"/>
    </row>
    <row r="7" spans="1:18" s="1" customFormat="1" x14ac:dyDescent="0.25">
      <c r="A7" s="233" t="str">
        <f>'U.E. ALZIRA'!AB3</f>
        <v>Formentera</v>
      </c>
      <c r="B7" s="234"/>
      <c r="C7" s="3">
        <v>1</v>
      </c>
      <c r="D7" s="2"/>
      <c r="E7" s="14"/>
      <c r="F7" s="3">
        <v>1</v>
      </c>
      <c r="G7" s="15"/>
      <c r="H7" s="232">
        <f t="shared" si="0"/>
        <v>2</v>
      </c>
      <c r="I7" s="232">
        <v>5</v>
      </c>
    </row>
    <row r="8" spans="1:18" x14ac:dyDescent="0.25">
      <c r="A8" s="233" t="str">
        <f>'U.E. ALZIRA'!AC3</f>
        <v>Torrent</v>
      </c>
      <c r="B8" s="13">
        <v>1</v>
      </c>
      <c r="C8" s="3"/>
      <c r="D8" s="2"/>
      <c r="E8" s="14"/>
      <c r="F8" s="3"/>
      <c r="G8" s="15"/>
      <c r="H8" s="232">
        <f t="shared" si="0"/>
        <v>1</v>
      </c>
      <c r="I8" s="1">
        <v>6</v>
      </c>
      <c r="J8"/>
    </row>
    <row r="9" spans="1:18" s="1" customFormat="1" x14ac:dyDescent="0.25">
      <c r="A9" s="233" t="str">
        <f>'U.E. ALZIRA'!AD3</f>
        <v>Sant Andreu</v>
      </c>
      <c r="B9" s="234"/>
      <c r="C9" s="3"/>
      <c r="D9" s="2"/>
      <c r="E9" s="14"/>
      <c r="F9" s="3"/>
      <c r="G9" s="15">
        <v>1</v>
      </c>
      <c r="H9" s="232">
        <f t="shared" si="0"/>
        <v>1</v>
      </c>
      <c r="I9" s="232">
        <v>7</v>
      </c>
    </row>
    <row r="10" spans="1:18" x14ac:dyDescent="0.25">
      <c r="A10" s="233" t="str">
        <f>'U.E. ALZIRA'!AE3</f>
        <v>Andratx</v>
      </c>
      <c r="B10" s="13"/>
      <c r="C10" s="3"/>
      <c r="D10" s="2"/>
      <c r="E10" s="14"/>
      <c r="F10" s="3"/>
      <c r="G10" s="15"/>
      <c r="H10" s="232">
        <f t="shared" si="0"/>
        <v>0</v>
      </c>
      <c r="I10" s="1">
        <v>8</v>
      </c>
      <c r="J10"/>
    </row>
    <row r="11" spans="1:18" s="1" customFormat="1" x14ac:dyDescent="0.25">
      <c r="A11" s="233" t="str">
        <f>'U.E. ALZIRA'!AF3</f>
        <v>Penya Indendent</v>
      </c>
      <c r="B11" s="234"/>
      <c r="C11" s="3"/>
      <c r="D11" s="2"/>
      <c r="E11" s="14"/>
      <c r="F11" s="3"/>
      <c r="G11" s="15"/>
      <c r="H11" s="232">
        <f t="shared" si="0"/>
        <v>0</v>
      </c>
      <c r="I11" s="232">
        <v>9</v>
      </c>
    </row>
    <row r="12" spans="1:18" x14ac:dyDescent="0.25">
      <c r="A12" s="233" t="str">
        <f>'U.E. ALZIRA'!AG3</f>
        <v>Cerdanyola</v>
      </c>
      <c r="B12" s="13"/>
      <c r="C12" s="3"/>
      <c r="D12" s="2"/>
      <c r="E12" s="13">
        <v>2</v>
      </c>
      <c r="F12" s="3"/>
      <c r="G12" s="15"/>
      <c r="H12" s="232">
        <f t="shared" si="0"/>
        <v>2</v>
      </c>
      <c r="I12" s="1">
        <v>10</v>
      </c>
      <c r="J12"/>
    </row>
    <row r="13" spans="1:18" s="1" customFormat="1" x14ac:dyDescent="0.25">
      <c r="A13" s="233" t="str">
        <f>'U.E. ALZIRA'!AH3</f>
        <v>Europa</v>
      </c>
      <c r="B13" s="234"/>
      <c r="C13" s="3">
        <v>1</v>
      </c>
      <c r="D13" s="2"/>
      <c r="E13" s="13"/>
      <c r="F13" s="3"/>
      <c r="G13" s="15"/>
      <c r="H13" s="232">
        <f t="shared" si="0"/>
        <v>1</v>
      </c>
      <c r="I13" s="232">
        <v>11</v>
      </c>
    </row>
    <row r="14" spans="1:18" x14ac:dyDescent="0.25">
      <c r="A14" s="233" t="str">
        <f>'U.E. ALZIRA'!AI3</f>
        <v>Hèrcules</v>
      </c>
      <c r="B14" s="13">
        <v>1</v>
      </c>
      <c r="C14" s="3"/>
      <c r="D14" s="2"/>
      <c r="E14" s="14"/>
      <c r="F14" s="3"/>
      <c r="G14" s="15"/>
      <c r="H14" s="232">
        <f t="shared" si="0"/>
        <v>1</v>
      </c>
      <c r="I14" s="1">
        <v>12</v>
      </c>
      <c r="J14"/>
    </row>
    <row r="15" spans="1:18" s="1" customFormat="1" x14ac:dyDescent="0.25">
      <c r="A15" s="233" t="str">
        <f>'U.E. ALZIRA'!AJ3</f>
        <v>La Nucia</v>
      </c>
      <c r="B15" s="234"/>
      <c r="C15" s="3">
        <v>1</v>
      </c>
      <c r="D15" s="2">
        <v>1</v>
      </c>
      <c r="E15" s="14"/>
      <c r="F15" s="3"/>
      <c r="G15" s="15">
        <v>1</v>
      </c>
      <c r="H15" s="232">
        <f t="shared" si="0"/>
        <v>3</v>
      </c>
      <c r="I15" s="232">
        <v>13</v>
      </c>
    </row>
    <row r="16" spans="1:18" ht="12.75" customHeight="1" x14ac:dyDescent="0.25">
      <c r="A16" s="233" t="str">
        <f>'U.E. ALZIRA'!AK3</f>
        <v>Terrassa</v>
      </c>
      <c r="B16" s="13"/>
      <c r="C16" s="3"/>
      <c r="D16" s="2"/>
      <c r="E16" s="14"/>
      <c r="F16" s="3">
        <v>2</v>
      </c>
      <c r="G16" s="15"/>
      <c r="H16" s="232">
        <f t="shared" si="0"/>
        <v>2</v>
      </c>
      <c r="I16" s="1">
        <v>14</v>
      </c>
      <c r="J16"/>
    </row>
    <row r="17" spans="1:15" s="1" customFormat="1" x14ac:dyDescent="0.25">
      <c r="A17" s="233" t="str">
        <f>'U.E. ALZIRA'!AL3</f>
        <v>Mestalla</v>
      </c>
      <c r="B17" s="234"/>
      <c r="C17" s="3"/>
      <c r="D17" s="2"/>
      <c r="E17" s="14">
        <v>1</v>
      </c>
      <c r="F17" s="3"/>
      <c r="G17" s="15">
        <v>1</v>
      </c>
      <c r="H17" s="232">
        <f t="shared" si="0"/>
        <v>2</v>
      </c>
      <c r="I17" s="232">
        <v>15</v>
      </c>
    </row>
    <row r="18" spans="1:15" x14ac:dyDescent="0.25">
      <c r="A18" s="233" t="str">
        <f>'U.E. ALZIRA'!AM3</f>
        <v>Saguntino</v>
      </c>
      <c r="B18" s="13">
        <v>1</v>
      </c>
      <c r="C18" s="3">
        <v>1</v>
      </c>
      <c r="D18" s="2"/>
      <c r="E18" s="14"/>
      <c r="F18" s="3"/>
      <c r="G18" s="15"/>
      <c r="H18" s="232">
        <f t="shared" si="0"/>
        <v>2</v>
      </c>
      <c r="I18" s="1">
        <v>16</v>
      </c>
      <c r="J18"/>
    </row>
    <row r="19" spans="1:15" s="1" customFormat="1" x14ac:dyDescent="0.25">
      <c r="A19" s="233" t="str">
        <f>'U.E. ALZIRA'!AN3</f>
        <v>Manresa</v>
      </c>
      <c r="B19" s="234"/>
      <c r="C19" s="3"/>
      <c r="D19" s="2"/>
      <c r="E19" s="14">
        <v>1</v>
      </c>
      <c r="F19" s="3"/>
      <c r="G19" s="15"/>
      <c r="H19" s="232">
        <f t="shared" si="0"/>
        <v>1</v>
      </c>
      <c r="I19" s="232">
        <v>17</v>
      </c>
    </row>
    <row r="20" spans="1:15" x14ac:dyDescent="0.25">
      <c r="A20" s="233" t="str">
        <f>'U.E. ALZIRA'!AO3</f>
        <v>Penya Esportiva</v>
      </c>
      <c r="B20" s="13"/>
      <c r="C20" s="3"/>
      <c r="D20" s="2"/>
      <c r="E20" s="14">
        <v>1</v>
      </c>
      <c r="F20" s="3"/>
      <c r="G20" s="15"/>
      <c r="H20" s="232">
        <f t="shared" si="0"/>
        <v>1</v>
      </c>
      <c r="I20" s="1">
        <v>18</v>
      </c>
      <c r="J20"/>
    </row>
    <row r="21" spans="1:15" s="1" customFormat="1" x14ac:dyDescent="0.25">
      <c r="A21" s="233" t="str">
        <f>'U.E. ALZIRA'!AP3</f>
        <v>Badalona</v>
      </c>
      <c r="B21" s="234"/>
      <c r="C21" s="3"/>
      <c r="D21" s="2">
        <v>1</v>
      </c>
      <c r="E21" s="14"/>
      <c r="F21" s="3"/>
      <c r="G21" s="15"/>
      <c r="H21" s="232">
        <f t="shared" si="0"/>
        <v>1</v>
      </c>
      <c r="I21" s="232">
        <v>19</v>
      </c>
    </row>
    <row r="22" spans="1:15" x14ac:dyDescent="0.25">
      <c r="A22" s="233" t="str">
        <f>'U.E. ALZIRA'!AQ3</f>
        <v>Lleida</v>
      </c>
      <c r="B22" s="13"/>
      <c r="C22" s="3"/>
      <c r="D22" s="2"/>
      <c r="E22" s="14"/>
      <c r="F22" s="3">
        <v>1</v>
      </c>
      <c r="G22" s="15"/>
      <c r="H22" s="232">
        <f t="shared" si="0"/>
        <v>1</v>
      </c>
      <c r="I22" s="1">
        <v>20</v>
      </c>
      <c r="J22"/>
    </row>
    <row r="23" spans="1:15" s="1" customFormat="1" x14ac:dyDescent="0.25">
      <c r="A23" s="233" t="str">
        <f>'U.E. ALZIRA'!AR3</f>
        <v>Espanyol B</v>
      </c>
      <c r="B23" s="234"/>
      <c r="C23" s="3">
        <v>2</v>
      </c>
      <c r="D23" s="2"/>
      <c r="E23" s="14"/>
      <c r="F23" s="3"/>
      <c r="G23" s="15"/>
      <c r="H23" s="232">
        <f t="shared" si="0"/>
        <v>2</v>
      </c>
      <c r="I23" s="232">
        <v>21</v>
      </c>
    </row>
    <row r="24" spans="1:15" x14ac:dyDescent="0.25">
      <c r="A24" s="233" t="str">
        <f>'U.E. ALZIRA'!AS3</f>
        <v>Formentera</v>
      </c>
      <c r="B24" s="13"/>
      <c r="C24" s="3"/>
      <c r="D24" s="2"/>
      <c r="E24" s="14"/>
      <c r="F24" s="3">
        <v>1</v>
      </c>
      <c r="G24" s="15">
        <v>1</v>
      </c>
      <c r="H24" s="232">
        <f t="shared" si="0"/>
        <v>2</v>
      </c>
      <c r="I24" s="1">
        <v>22</v>
      </c>
      <c r="J24"/>
    </row>
    <row r="25" spans="1:15" s="1" customFormat="1" x14ac:dyDescent="0.25">
      <c r="A25" s="233" t="str">
        <f>'U.E. ALZIRA'!AT3</f>
        <v>Torrent</v>
      </c>
      <c r="B25" s="234"/>
      <c r="C25" s="3"/>
      <c r="D25" s="2"/>
      <c r="E25" s="14"/>
      <c r="F25" s="3"/>
      <c r="G25" s="15">
        <v>1</v>
      </c>
      <c r="H25" s="232">
        <f t="shared" si="0"/>
        <v>1</v>
      </c>
      <c r="I25" s="232">
        <v>23</v>
      </c>
      <c r="J25"/>
      <c r="K25"/>
      <c r="L25"/>
      <c r="M25"/>
      <c r="N25"/>
      <c r="O25"/>
    </row>
    <row r="26" spans="1:15" x14ac:dyDescent="0.25">
      <c r="A26" s="233" t="str">
        <f>'U.E. ALZIRA'!AU3</f>
        <v>Sant Andreu</v>
      </c>
      <c r="B26" s="13"/>
      <c r="C26" s="3"/>
      <c r="D26" s="2"/>
      <c r="E26" s="14"/>
      <c r="F26" s="3"/>
      <c r="G26" s="15"/>
      <c r="H26" s="232">
        <f t="shared" si="0"/>
        <v>0</v>
      </c>
      <c r="I26" s="1">
        <v>24</v>
      </c>
      <c r="J26"/>
    </row>
    <row r="27" spans="1:15" s="1" customFormat="1" x14ac:dyDescent="0.25">
      <c r="A27" s="233" t="str">
        <f>'U.E. ALZIRA'!AV3</f>
        <v>Andratx</v>
      </c>
      <c r="B27" s="234"/>
      <c r="C27" s="3">
        <v>1</v>
      </c>
      <c r="D27" s="2">
        <v>1</v>
      </c>
      <c r="E27" s="14"/>
      <c r="F27" s="3"/>
      <c r="G27" s="15"/>
      <c r="H27" s="232">
        <f t="shared" si="0"/>
        <v>2</v>
      </c>
      <c r="I27" s="232">
        <v>25</v>
      </c>
      <c r="J27"/>
      <c r="K27"/>
      <c r="L27"/>
      <c r="M27"/>
      <c r="N27"/>
      <c r="O27"/>
    </row>
    <row r="28" spans="1:15" x14ac:dyDescent="0.25">
      <c r="A28" s="233" t="str">
        <f>'U.E. ALZIRA'!AW3</f>
        <v>Penya Indendent</v>
      </c>
      <c r="B28" s="13"/>
      <c r="C28" s="3"/>
      <c r="D28" s="2"/>
      <c r="E28" s="14">
        <v>1</v>
      </c>
      <c r="F28" s="3"/>
      <c r="G28" s="15"/>
      <c r="H28" s="232">
        <f t="shared" si="0"/>
        <v>1</v>
      </c>
      <c r="I28" s="1">
        <v>26</v>
      </c>
      <c r="J28"/>
    </row>
    <row r="29" spans="1:15" s="1" customFormat="1" x14ac:dyDescent="0.25">
      <c r="A29" s="233" t="str">
        <f>'U.E. ALZIRA'!AX3</f>
        <v>Cerdanyola</v>
      </c>
      <c r="B29" s="234"/>
      <c r="C29" s="3"/>
      <c r="D29" s="2"/>
      <c r="E29" s="14"/>
      <c r="F29" s="3"/>
      <c r="G29" s="15">
        <v>1</v>
      </c>
      <c r="H29" s="232">
        <f t="shared" si="0"/>
        <v>1</v>
      </c>
      <c r="I29" s="232">
        <v>27</v>
      </c>
      <c r="J29"/>
      <c r="K29"/>
      <c r="L29"/>
      <c r="M29"/>
      <c r="N29"/>
      <c r="O29"/>
    </row>
    <row r="30" spans="1:15" x14ac:dyDescent="0.25">
      <c r="A30" s="233" t="str">
        <f>'U.E. ALZIRA'!AY3</f>
        <v>Europa</v>
      </c>
      <c r="B30" s="13"/>
      <c r="C30" s="3"/>
      <c r="D30" s="2"/>
      <c r="E30" s="14"/>
      <c r="F30" s="3"/>
      <c r="G30" s="15"/>
      <c r="H30" s="232">
        <f t="shared" si="0"/>
        <v>0</v>
      </c>
      <c r="I30" s="1">
        <v>28</v>
      </c>
      <c r="J30"/>
    </row>
    <row r="31" spans="1:15" s="1" customFormat="1" x14ac:dyDescent="0.25">
      <c r="A31" s="233" t="str">
        <f>'U.E. ALZIRA'!AZ3</f>
        <v>Hèrcules</v>
      </c>
      <c r="B31" s="234"/>
      <c r="C31" s="3"/>
      <c r="D31" s="2"/>
      <c r="E31" s="14"/>
      <c r="F31" s="3"/>
      <c r="G31" s="15"/>
      <c r="H31" s="232">
        <f t="shared" si="0"/>
        <v>0</v>
      </c>
      <c r="I31" s="232">
        <v>29</v>
      </c>
      <c r="J31"/>
      <c r="K31"/>
      <c r="L31"/>
      <c r="M31"/>
      <c r="N31"/>
      <c r="O31"/>
    </row>
    <row r="32" spans="1:15" x14ac:dyDescent="0.25">
      <c r="A32" s="233" t="str">
        <f>'U.E. ALZIRA'!BA3</f>
        <v>La Nucia</v>
      </c>
      <c r="B32" s="13"/>
      <c r="C32" s="3"/>
      <c r="D32" s="2">
        <v>1</v>
      </c>
      <c r="E32" s="14"/>
      <c r="F32" s="3"/>
      <c r="G32" s="15">
        <v>1</v>
      </c>
      <c r="H32" s="232">
        <f t="shared" si="0"/>
        <v>2</v>
      </c>
      <c r="I32" s="1">
        <v>30</v>
      </c>
      <c r="J32"/>
    </row>
    <row r="33" spans="1:10" x14ac:dyDescent="0.25">
      <c r="A33" s="233" t="str">
        <f>'U.E. ALZIRA'!BB3</f>
        <v>Terrassa</v>
      </c>
      <c r="B33" s="234"/>
      <c r="C33" s="3"/>
      <c r="D33" s="2">
        <v>1</v>
      </c>
      <c r="E33" s="14"/>
      <c r="F33" s="3"/>
      <c r="G33" s="15"/>
      <c r="H33" s="232">
        <f t="shared" si="0"/>
        <v>1</v>
      </c>
      <c r="I33" s="232">
        <v>31</v>
      </c>
      <c r="J33"/>
    </row>
    <row r="34" spans="1:10" x14ac:dyDescent="0.25">
      <c r="A34" s="233" t="str">
        <f>'U.E. ALZIRA'!BC3</f>
        <v>Mestalla</v>
      </c>
      <c r="B34" s="13"/>
      <c r="C34" s="3">
        <v>1</v>
      </c>
      <c r="D34" s="2"/>
      <c r="E34" s="14">
        <v>1</v>
      </c>
      <c r="F34" s="3"/>
      <c r="G34" s="15"/>
      <c r="H34" s="232">
        <f t="shared" si="0"/>
        <v>2</v>
      </c>
      <c r="I34" s="1">
        <v>32</v>
      </c>
      <c r="J34"/>
    </row>
    <row r="35" spans="1:10" x14ac:dyDescent="0.25">
      <c r="A35" s="233" t="str">
        <f>'U.E. ALZIRA'!BD3</f>
        <v>Saguntino</v>
      </c>
      <c r="B35" s="40">
        <v>1</v>
      </c>
      <c r="C35" s="3"/>
      <c r="D35" s="46">
        <v>1</v>
      </c>
      <c r="E35" s="14"/>
      <c r="F35" s="3"/>
      <c r="G35" s="15"/>
      <c r="H35" s="232">
        <f t="shared" si="0"/>
        <v>2</v>
      </c>
      <c r="I35" s="232">
        <v>33</v>
      </c>
      <c r="J35"/>
    </row>
    <row r="36" spans="1:10" ht="13.8" thickBot="1" x14ac:dyDescent="0.3">
      <c r="A36" s="233" t="str">
        <f>'U.E. ALZIRA'!BE3</f>
        <v>Manresa</v>
      </c>
      <c r="B36" s="13"/>
      <c r="C36" s="3"/>
      <c r="D36" s="2"/>
      <c r="E36" s="14"/>
      <c r="F36" s="3"/>
      <c r="G36" s="15"/>
      <c r="H36" s="232">
        <f t="shared" si="0"/>
        <v>0</v>
      </c>
      <c r="I36" s="1">
        <v>34</v>
      </c>
      <c r="J36"/>
    </row>
    <row r="37" spans="1:10" hidden="1" x14ac:dyDescent="0.25">
      <c r="A37" s="233">
        <f>'U.E. ALZIRA'!BF3</f>
        <v>0</v>
      </c>
      <c r="B37" s="13"/>
      <c r="C37" s="3"/>
      <c r="D37" s="2"/>
      <c r="E37" s="14"/>
      <c r="F37" s="3"/>
      <c r="G37" s="15"/>
      <c r="H37" s="232">
        <f t="shared" si="0"/>
        <v>0</v>
      </c>
      <c r="I37" s="232">
        <v>35</v>
      </c>
      <c r="J37"/>
    </row>
    <row r="38" spans="1:10" hidden="1" x14ac:dyDescent="0.25">
      <c r="A38" s="233">
        <f>'U.E. ALZIRA'!BG3</f>
        <v>0</v>
      </c>
      <c r="B38" s="13"/>
      <c r="C38" s="3"/>
      <c r="D38" s="2"/>
      <c r="E38" s="14"/>
      <c r="F38" s="3"/>
      <c r="G38" s="15"/>
      <c r="H38" s="232">
        <f t="shared" si="0"/>
        <v>0</v>
      </c>
      <c r="I38" s="1">
        <v>36</v>
      </c>
      <c r="J38"/>
    </row>
    <row r="39" spans="1:10" hidden="1" x14ac:dyDescent="0.25">
      <c r="A39" s="233">
        <f>'U.E. ALZIRA'!BH3</f>
        <v>0</v>
      </c>
      <c r="B39" s="13"/>
      <c r="C39" s="3"/>
      <c r="D39" s="2"/>
      <c r="E39" s="14"/>
      <c r="F39" s="3"/>
      <c r="G39" s="15"/>
      <c r="H39" s="232">
        <f t="shared" si="0"/>
        <v>0</v>
      </c>
      <c r="I39" s="232">
        <v>37</v>
      </c>
      <c r="J39"/>
    </row>
    <row r="40" spans="1:10" hidden="1" x14ac:dyDescent="0.25">
      <c r="A40" s="233">
        <f>'U.E. ALZIRA'!BI3</f>
        <v>0</v>
      </c>
      <c r="B40" s="13"/>
      <c r="C40" s="3"/>
      <c r="D40" s="2"/>
      <c r="E40" s="14"/>
      <c r="F40" s="3"/>
      <c r="G40" s="15"/>
      <c r="H40" s="232">
        <f t="shared" si="0"/>
        <v>0</v>
      </c>
      <c r="I40" s="1">
        <v>38</v>
      </c>
      <c r="J40"/>
    </row>
    <row r="41" spans="1:10" hidden="1" x14ac:dyDescent="0.25">
      <c r="A41" s="233">
        <f>'U.E. ALZIRA'!BJ3</f>
        <v>0</v>
      </c>
      <c r="B41" s="35"/>
      <c r="C41" s="36"/>
      <c r="D41" s="37"/>
      <c r="E41" s="38"/>
      <c r="F41" s="36"/>
      <c r="G41" s="39"/>
      <c r="H41" s="232">
        <f t="shared" si="0"/>
        <v>0</v>
      </c>
      <c r="I41" s="232">
        <v>39</v>
      </c>
      <c r="J41"/>
    </row>
    <row r="42" spans="1:10" hidden="1" x14ac:dyDescent="0.25">
      <c r="A42" s="233">
        <f>'U.E. ALZIRA'!BK3</f>
        <v>0</v>
      </c>
      <c r="B42" s="35"/>
      <c r="C42" s="36"/>
      <c r="D42" s="37"/>
      <c r="E42" s="38"/>
      <c r="F42" s="36"/>
      <c r="G42" s="39"/>
      <c r="H42" s="232">
        <f t="shared" si="0"/>
        <v>0</v>
      </c>
      <c r="I42" s="1">
        <v>40</v>
      </c>
      <c r="J42"/>
    </row>
    <row r="43" spans="1:10" hidden="1" x14ac:dyDescent="0.25">
      <c r="A43" s="233"/>
      <c r="B43" s="35"/>
      <c r="C43" s="36"/>
      <c r="D43" s="37"/>
      <c r="E43" s="38"/>
      <c r="F43" s="36"/>
      <c r="G43" s="39"/>
      <c r="H43" s="232">
        <f t="shared" si="0"/>
        <v>0</v>
      </c>
      <c r="I43" s="232">
        <v>41</v>
      </c>
      <c r="J43"/>
    </row>
    <row r="44" spans="1:10" hidden="1" x14ac:dyDescent="0.25">
      <c r="A44" s="233"/>
      <c r="B44" s="35"/>
      <c r="C44" s="36"/>
      <c r="D44" s="37"/>
      <c r="E44" s="38"/>
      <c r="F44" s="36"/>
      <c r="G44" s="39"/>
      <c r="H44" s="232">
        <f t="shared" si="0"/>
        <v>0</v>
      </c>
      <c r="I44" s="1">
        <v>42</v>
      </c>
      <c r="J44"/>
    </row>
    <row r="45" spans="1:10" hidden="1" x14ac:dyDescent="0.25">
      <c r="A45" s="233"/>
      <c r="B45" s="35"/>
      <c r="C45" s="36"/>
      <c r="D45" s="37"/>
      <c r="E45" s="38"/>
      <c r="F45" s="36"/>
      <c r="G45" s="39"/>
      <c r="H45" s="232">
        <f t="shared" si="0"/>
        <v>0</v>
      </c>
      <c r="I45" s="232">
        <v>1</v>
      </c>
      <c r="J45"/>
    </row>
    <row r="46" spans="1:10" hidden="1" x14ac:dyDescent="0.25">
      <c r="A46" s="233"/>
      <c r="B46" s="35"/>
      <c r="C46" s="36"/>
      <c r="D46" s="37"/>
      <c r="E46" s="38"/>
      <c r="F46" s="36"/>
      <c r="G46" s="39"/>
      <c r="H46" s="232">
        <f t="shared" si="0"/>
        <v>0</v>
      </c>
      <c r="I46" s="1">
        <v>2</v>
      </c>
      <c r="J46" s="121"/>
    </row>
    <row r="47" spans="1:10" hidden="1" x14ac:dyDescent="0.25">
      <c r="A47" s="233"/>
      <c r="B47" s="35"/>
      <c r="C47" s="36"/>
      <c r="D47" s="37"/>
      <c r="E47" s="38"/>
      <c r="F47" s="36"/>
      <c r="G47" s="39"/>
      <c r="H47" s="232">
        <f t="shared" si="0"/>
        <v>0</v>
      </c>
      <c r="I47" s="232">
        <v>3</v>
      </c>
      <c r="J47" s="121"/>
    </row>
    <row r="48" spans="1:10" hidden="1" x14ac:dyDescent="0.25">
      <c r="A48" s="239"/>
      <c r="B48" s="35"/>
      <c r="C48" s="36"/>
      <c r="D48" s="37"/>
      <c r="E48" s="38"/>
      <c r="F48" s="36"/>
      <c r="G48" s="39"/>
      <c r="H48" s="232">
        <f t="shared" si="0"/>
        <v>0</v>
      </c>
      <c r="I48" s="1">
        <v>4</v>
      </c>
      <c r="J48" s="121"/>
    </row>
    <row r="49" spans="1:15" hidden="1" x14ac:dyDescent="0.25">
      <c r="A49" s="239"/>
      <c r="B49" s="40"/>
      <c r="C49" s="3"/>
      <c r="D49" s="2"/>
      <c r="E49" s="14"/>
      <c r="F49" s="3"/>
      <c r="G49" s="15"/>
      <c r="H49" s="232">
        <f t="shared" si="0"/>
        <v>0</v>
      </c>
      <c r="I49" s="232">
        <v>5</v>
      </c>
      <c r="J49" s="121"/>
    </row>
    <row r="50" spans="1:15" ht="13.8" hidden="1" thickBot="1" x14ac:dyDescent="0.3">
      <c r="A50" s="239"/>
      <c r="B50" s="28"/>
      <c r="C50" s="16"/>
      <c r="D50" s="43"/>
      <c r="E50" s="41"/>
      <c r="F50" s="16"/>
      <c r="G50" s="42"/>
      <c r="H50" s="232">
        <f t="shared" si="0"/>
        <v>0</v>
      </c>
      <c r="I50" s="1">
        <v>6</v>
      </c>
      <c r="J50" s="121"/>
    </row>
    <row r="51" spans="1:15" ht="14.4" thickTop="1" thickBot="1" x14ac:dyDescent="0.3">
      <c r="A51" s="292" t="s">
        <v>56</v>
      </c>
      <c r="B51" s="19"/>
      <c r="C51" s="20"/>
      <c r="D51" s="21" t="s">
        <v>47</v>
      </c>
      <c r="E51" s="20"/>
      <c r="F51" s="21"/>
      <c r="G51" s="20"/>
      <c r="H51" s="19"/>
      <c r="I51" s="20"/>
      <c r="J51" s="119" t="s">
        <v>48</v>
      </c>
      <c r="K51" s="20"/>
      <c r="L51" s="21"/>
      <c r="M51" s="22"/>
      <c r="N51" s="240" t="s">
        <v>57</v>
      </c>
    </row>
    <row r="52" spans="1:15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5" ht="13.8" thickBot="1" x14ac:dyDescent="0.3">
      <c r="A53" s="27"/>
      <c r="B53" s="28">
        <f>SUM(B3:B40)</f>
        <v>4</v>
      </c>
      <c r="C53" s="29">
        <f>(B53/N53)</f>
        <v>0.10256410256410256</v>
      </c>
      <c r="D53" s="16">
        <f>SUM(C3:C40)</f>
        <v>8</v>
      </c>
      <c r="E53" s="29">
        <f>(D53/N53)</f>
        <v>0.20512820512820512</v>
      </c>
      <c r="F53" s="16">
        <f>SUM(D3:D40)</f>
        <v>6</v>
      </c>
      <c r="G53" s="30">
        <f>(F53/N53)</f>
        <v>0.15384615384615385</v>
      </c>
      <c r="H53" s="28">
        <f>SUM(E3:E40)</f>
        <v>7</v>
      </c>
      <c r="I53" s="29">
        <f>(H53/N53)</f>
        <v>0.17948717948717949</v>
      </c>
      <c r="J53" s="120">
        <f>SUM(F3:F40)</f>
        <v>5</v>
      </c>
      <c r="K53" s="29">
        <f>(J53/N53)</f>
        <v>0.12820512820512819</v>
      </c>
      <c r="L53" s="16">
        <f>SUM(G3:G40)</f>
        <v>9</v>
      </c>
      <c r="M53" s="30">
        <f>(L53/N53)</f>
        <v>0.23076923076923078</v>
      </c>
      <c r="N53" s="32">
        <f>SUM(H3:H49)</f>
        <v>39</v>
      </c>
    </row>
    <row r="54" spans="1:15" ht="13.8" thickTop="1" x14ac:dyDescent="0.25"/>
    <row r="55" spans="1:15" x14ac:dyDescent="0.25">
      <c r="B55" s="1" t="s">
        <v>64</v>
      </c>
      <c r="C55" s="1" t="s">
        <v>65</v>
      </c>
      <c r="E55" s="1" t="s">
        <v>66</v>
      </c>
      <c r="F55" s="1" t="s">
        <v>67</v>
      </c>
      <c r="G55" s="1" t="s">
        <v>68</v>
      </c>
    </row>
    <row r="56" spans="1:15" x14ac:dyDescent="0.25">
      <c r="B56" s="1">
        <f>B53+D53+F53</f>
        <v>18</v>
      </c>
      <c r="C56" s="1">
        <f>H53+J53+L53</f>
        <v>21</v>
      </c>
      <c r="E56" s="1">
        <f>B53+H53</f>
        <v>11</v>
      </c>
      <c r="F56" s="1">
        <f>D53+J53</f>
        <v>13</v>
      </c>
      <c r="G56" s="1">
        <f>F53+L53</f>
        <v>15</v>
      </c>
    </row>
    <row r="57" spans="1:15" s="1" customFormat="1" x14ac:dyDescent="0.25">
      <c r="A57"/>
      <c r="I57"/>
      <c r="J57" s="118"/>
      <c r="K57"/>
      <c r="L57"/>
      <c r="M57"/>
      <c r="N57"/>
      <c r="O57"/>
    </row>
    <row r="59" spans="1:15" s="1" customFormat="1" x14ac:dyDescent="0.25">
      <c r="A59"/>
      <c r="I59"/>
      <c r="J59" s="118"/>
      <c r="K59"/>
      <c r="L59"/>
      <c r="M59"/>
      <c r="N59"/>
      <c r="O59"/>
    </row>
  </sheetData>
  <dataConsolidate/>
  <phoneticPr fontId="10" type="noConversion"/>
  <printOptions horizontalCentered="1" gridLines="1" gridLinesSet="0"/>
  <pageMargins left="0.19685039370078741" right="0.55118110236220474" top="1.1023622047244095" bottom="1.1023622047244095" header="0.47244094488188981" footer="0.23622047244094491"/>
  <pageSetup paperSize="9" scale="85" orientation="landscape" r:id="rId1"/>
  <headerFooter alignWithMargins="0">
    <oddHeader>&amp;C&amp;"Arial,Negrita"&amp;12Estadística UD ALZIRA
Temporada 2023-24
2ª RFEF - grup III</oddHeader>
    <oddFooter>&amp;LDavid Chordà i Argente&amp;CPàgina 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6"/>
  <sheetViews>
    <sheetView topLeftCell="A7" zoomScale="67" workbookViewId="0">
      <selection activeCell="C53" sqref="C53"/>
    </sheetView>
  </sheetViews>
  <sheetFormatPr baseColWidth="10"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</row>
    <row r="3" spans="1:9" ht="13.8" thickTop="1" x14ac:dyDescent="0.25">
      <c r="A3" s="233" t="str">
        <f>'U.E. ALZIRA'!X3</f>
        <v>Penya Esportiva</v>
      </c>
      <c r="B3" s="245"/>
      <c r="C3" s="246"/>
      <c r="D3" s="247"/>
      <c r="E3" s="248"/>
      <c r="F3" s="246"/>
      <c r="G3" s="249"/>
      <c r="H3" s="232">
        <f>SUM(B3:G3)</f>
        <v>0</v>
      </c>
      <c r="I3" s="232">
        <v>1</v>
      </c>
    </row>
    <row r="4" spans="1:9" x14ac:dyDescent="0.25">
      <c r="A4" s="233" t="str">
        <f>'U.E. ALZIRA'!Y3</f>
        <v>Badalona</v>
      </c>
      <c r="B4" s="40"/>
      <c r="C4" s="3"/>
      <c r="D4" s="46"/>
      <c r="E4" s="13">
        <v>1</v>
      </c>
      <c r="F4" s="3"/>
      <c r="G4" s="15"/>
      <c r="H4" s="232">
        <f t="shared" ref="H4:H50" si="0">SUM(B4:G4)</f>
        <v>1</v>
      </c>
      <c r="I4" s="1">
        <v>2</v>
      </c>
    </row>
    <row r="5" spans="1:9" x14ac:dyDescent="0.25">
      <c r="A5" s="233" t="str">
        <f>'U.E. ALZIRA'!Z3</f>
        <v>Lleida</v>
      </c>
      <c r="B5" s="40"/>
      <c r="C5" s="3">
        <v>1</v>
      </c>
      <c r="D5" s="46"/>
      <c r="E5" s="13"/>
      <c r="F5" s="3">
        <v>1</v>
      </c>
      <c r="G5" s="44"/>
      <c r="H5" s="232">
        <f t="shared" si="0"/>
        <v>2</v>
      </c>
      <c r="I5" s="232">
        <v>3</v>
      </c>
    </row>
    <row r="6" spans="1:9" x14ac:dyDescent="0.25">
      <c r="A6" s="233" t="str">
        <f>'U.E. ALZIRA'!AA3</f>
        <v>Espanyol B</v>
      </c>
      <c r="B6" s="40"/>
      <c r="C6" s="3"/>
      <c r="D6" s="46">
        <v>1</v>
      </c>
      <c r="E6" s="13"/>
      <c r="F6" s="3"/>
      <c r="G6" s="44"/>
      <c r="H6" s="232">
        <f t="shared" si="0"/>
        <v>1</v>
      </c>
      <c r="I6" s="1">
        <v>4</v>
      </c>
    </row>
    <row r="7" spans="1:9" x14ac:dyDescent="0.25">
      <c r="A7" s="233" t="str">
        <f>'U.E. ALZIRA'!AB3</f>
        <v>Formentera</v>
      </c>
      <c r="B7" s="40"/>
      <c r="C7" s="3"/>
      <c r="D7" s="46"/>
      <c r="E7" s="13"/>
      <c r="F7" s="3">
        <v>2</v>
      </c>
      <c r="G7" s="44"/>
      <c r="H7" s="232">
        <f t="shared" si="0"/>
        <v>2</v>
      </c>
      <c r="I7" s="232">
        <v>5</v>
      </c>
    </row>
    <row r="8" spans="1:9" x14ac:dyDescent="0.25">
      <c r="A8" s="233" t="str">
        <f>'U.E. ALZIRA'!AC3</f>
        <v>Torrent</v>
      </c>
      <c r="B8" s="40"/>
      <c r="C8" s="3"/>
      <c r="D8" s="46">
        <v>2</v>
      </c>
      <c r="E8" s="13"/>
      <c r="F8" s="3"/>
      <c r="G8" s="44">
        <v>1</v>
      </c>
      <c r="H8" s="232">
        <f t="shared" si="0"/>
        <v>3</v>
      </c>
      <c r="I8" s="1">
        <v>6</v>
      </c>
    </row>
    <row r="9" spans="1:9" x14ac:dyDescent="0.25">
      <c r="A9" s="233" t="str">
        <f>'U.E. ALZIRA'!AD3</f>
        <v>Sant Andreu</v>
      </c>
      <c r="B9" s="40"/>
      <c r="C9" s="3"/>
      <c r="D9" s="46"/>
      <c r="E9" s="13"/>
      <c r="F9" s="3"/>
      <c r="G9" s="44">
        <v>1</v>
      </c>
      <c r="H9" s="232">
        <f t="shared" si="0"/>
        <v>1</v>
      </c>
      <c r="I9" s="232">
        <v>7</v>
      </c>
    </row>
    <row r="10" spans="1:9" x14ac:dyDescent="0.25">
      <c r="A10" s="233" t="str">
        <f>'U.E. ALZIRA'!AE3</f>
        <v>Andratx</v>
      </c>
      <c r="B10" s="40">
        <v>1</v>
      </c>
      <c r="C10" s="3"/>
      <c r="D10" s="46"/>
      <c r="E10" s="13"/>
      <c r="F10" s="3"/>
      <c r="G10" s="44"/>
      <c r="H10" s="232">
        <f t="shared" si="0"/>
        <v>1</v>
      </c>
      <c r="I10" s="1">
        <v>8</v>
      </c>
    </row>
    <row r="11" spans="1:9" x14ac:dyDescent="0.25">
      <c r="A11" s="233" t="str">
        <f>'U.E. ALZIRA'!AF3</f>
        <v>Penya Indendent</v>
      </c>
      <c r="B11" s="40"/>
      <c r="C11" s="3"/>
      <c r="D11" s="2"/>
      <c r="E11" s="14"/>
      <c r="F11" s="3"/>
      <c r="G11" s="15"/>
      <c r="H11" s="232">
        <f t="shared" si="0"/>
        <v>0</v>
      </c>
      <c r="I11" s="232">
        <v>9</v>
      </c>
    </row>
    <row r="12" spans="1:9" x14ac:dyDescent="0.25">
      <c r="A12" s="233" t="str">
        <f>'U.E. ALZIRA'!AG3</f>
        <v>Cerdanyola</v>
      </c>
      <c r="B12" s="40">
        <v>1</v>
      </c>
      <c r="C12" s="3"/>
      <c r="D12" s="46"/>
      <c r="E12" s="13">
        <v>1</v>
      </c>
      <c r="F12" s="3"/>
      <c r="G12" s="15"/>
      <c r="H12" s="232">
        <f t="shared" si="0"/>
        <v>2</v>
      </c>
      <c r="I12" s="1">
        <v>10</v>
      </c>
    </row>
    <row r="13" spans="1:9" x14ac:dyDescent="0.25">
      <c r="A13" s="233" t="str">
        <f>'U.E. ALZIRA'!AH3</f>
        <v>Europa</v>
      </c>
      <c r="B13" s="40"/>
      <c r="C13" s="3"/>
      <c r="D13" s="46"/>
      <c r="E13" s="13"/>
      <c r="F13" s="3"/>
      <c r="G13" s="44"/>
      <c r="H13" s="232">
        <f t="shared" si="0"/>
        <v>0</v>
      </c>
      <c r="I13" s="232">
        <v>11</v>
      </c>
    </row>
    <row r="14" spans="1:9" x14ac:dyDescent="0.25">
      <c r="A14" s="233" t="str">
        <f>'U.E. ALZIRA'!AI3</f>
        <v>Hèrcules</v>
      </c>
      <c r="B14" s="40"/>
      <c r="C14" s="3"/>
      <c r="D14" s="2">
        <v>1</v>
      </c>
      <c r="E14" s="14"/>
      <c r="F14" s="3"/>
      <c r="G14" s="15"/>
      <c r="H14" s="232">
        <f t="shared" si="0"/>
        <v>1</v>
      </c>
      <c r="I14" s="1">
        <v>12</v>
      </c>
    </row>
    <row r="15" spans="1:9" x14ac:dyDescent="0.25">
      <c r="A15" s="233" t="str">
        <f>'U.E. ALZIRA'!AJ3</f>
        <v>La Nucia</v>
      </c>
      <c r="B15" s="40"/>
      <c r="C15" s="3"/>
      <c r="D15" s="46"/>
      <c r="E15" s="13"/>
      <c r="F15" s="3"/>
      <c r="G15" s="44"/>
      <c r="H15" s="232">
        <f t="shared" si="0"/>
        <v>0</v>
      </c>
      <c r="I15" s="232">
        <v>13</v>
      </c>
    </row>
    <row r="16" spans="1:9" x14ac:dyDescent="0.25">
      <c r="A16" s="233" t="str">
        <f>'U.E. ALZIRA'!AK3</f>
        <v>Terrassa</v>
      </c>
      <c r="B16" s="40">
        <v>1</v>
      </c>
      <c r="C16" s="3"/>
      <c r="D16" s="46"/>
      <c r="E16" s="13"/>
      <c r="F16" s="3">
        <v>1</v>
      </c>
      <c r="G16" s="44"/>
      <c r="H16" s="232">
        <f t="shared" si="0"/>
        <v>2</v>
      </c>
      <c r="I16" s="1">
        <v>14</v>
      </c>
    </row>
    <row r="17" spans="1:9" x14ac:dyDescent="0.25">
      <c r="A17" s="233" t="str">
        <f>'U.E. ALZIRA'!AL3</f>
        <v>Mestalla</v>
      </c>
      <c r="B17" s="40"/>
      <c r="C17" s="3"/>
      <c r="D17" s="46"/>
      <c r="E17" s="13">
        <v>1</v>
      </c>
      <c r="F17" s="3"/>
      <c r="G17" s="44"/>
      <c r="H17" s="232">
        <f t="shared" si="0"/>
        <v>1</v>
      </c>
      <c r="I17" s="232">
        <v>15</v>
      </c>
    </row>
    <row r="18" spans="1:9" x14ac:dyDescent="0.25">
      <c r="A18" s="233" t="str">
        <f>'U.E. ALZIRA'!AM3</f>
        <v>Saguntino</v>
      </c>
      <c r="B18" s="40"/>
      <c r="C18" s="3">
        <v>1</v>
      </c>
      <c r="D18" s="46"/>
      <c r="E18" s="13"/>
      <c r="F18" s="3"/>
      <c r="G18" s="44"/>
      <c r="H18" s="232">
        <f t="shared" si="0"/>
        <v>1</v>
      </c>
      <c r="I18" s="1">
        <v>16</v>
      </c>
    </row>
    <row r="19" spans="1:9" x14ac:dyDescent="0.25">
      <c r="A19" s="233" t="str">
        <f>'U.E. ALZIRA'!AN3</f>
        <v>Manresa</v>
      </c>
      <c r="B19" s="40"/>
      <c r="C19" s="3"/>
      <c r="D19" s="46"/>
      <c r="E19" s="13"/>
      <c r="F19" s="3"/>
      <c r="G19" s="44"/>
      <c r="H19" s="232">
        <f t="shared" si="0"/>
        <v>0</v>
      </c>
      <c r="I19" s="232">
        <v>17</v>
      </c>
    </row>
    <row r="20" spans="1:9" x14ac:dyDescent="0.25">
      <c r="A20" s="233" t="str">
        <f>'U.E. ALZIRA'!AO3</f>
        <v>Penya Esportiva</v>
      </c>
      <c r="B20" s="40"/>
      <c r="C20" s="3"/>
      <c r="D20" s="46"/>
      <c r="E20" s="13">
        <v>2</v>
      </c>
      <c r="F20" s="3">
        <v>1</v>
      </c>
      <c r="G20" s="15"/>
      <c r="H20" s="232">
        <f t="shared" si="0"/>
        <v>3</v>
      </c>
      <c r="I20" s="1">
        <v>18</v>
      </c>
    </row>
    <row r="21" spans="1:9" x14ac:dyDescent="0.25">
      <c r="A21" s="233" t="str">
        <f>'U.E. ALZIRA'!AP3</f>
        <v>Badalona</v>
      </c>
      <c r="B21" s="40"/>
      <c r="C21" s="3"/>
      <c r="D21" s="46">
        <v>1</v>
      </c>
      <c r="E21" s="13"/>
      <c r="F21" s="3"/>
      <c r="G21" s="15"/>
      <c r="H21" s="232">
        <f t="shared" si="0"/>
        <v>1</v>
      </c>
      <c r="I21" s="232">
        <v>19</v>
      </c>
    </row>
    <row r="22" spans="1:9" x14ac:dyDescent="0.25">
      <c r="A22" s="233" t="str">
        <f>'U.E. ALZIRA'!AQ3</f>
        <v>Lleida</v>
      </c>
      <c r="B22" s="40"/>
      <c r="C22" s="3"/>
      <c r="D22" s="46">
        <v>3</v>
      </c>
      <c r="E22" s="13"/>
      <c r="F22" s="3"/>
      <c r="G22" s="15"/>
      <c r="H22" s="232">
        <f t="shared" si="0"/>
        <v>3</v>
      </c>
      <c r="I22" s="1">
        <v>20</v>
      </c>
    </row>
    <row r="23" spans="1:9" x14ac:dyDescent="0.25">
      <c r="A23" s="233" t="str">
        <f>'U.E. ALZIRA'!AR3</f>
        <v>Espanyol B</v>
      </c>
      <c r="B23" s="40">
        <v>1</v>
      </c>
      <c r="C23" s="3"/>
      <c r="D23" s="46">
        <v>1</v>
      </c>
      <c r="E23" s="13"/>
      <c r="F23" s="3"/>
      <c r="G23" s="44"/>
      <c r="H23" s="232">
        <f t="shared" si="0"/>
        <v>2</v>
      </c>
      <c r="I23" s="232">
        <v>21</v>
      </c>
    </row>
    <row r="24" spans="1:9" x14ac:dyDescent="0.25">
      <c r="A24" s="233" t="str">
        <f>'U.E. ALZIRA'!AS3</f>
        <v>Formentera</v>
      </c>
      <c r="B24" s="40"/>
      <c r="C24" s="3"/>
      <c r="D24" s="46"/>
      <c r="E24" s="13"/>
      <c r="F24" s="3"/>
      <c r="G24" s="44"/>
      <c r="H24" s="232">
        <f t="shared" si="0"/>
        <v>0</v>
      </c>
      <c r="I24" s="1">
        <v>22</v>
      </c>
    </row>
    <row r="25" spans="1:9" x14ac:dyDescent="0.25">
      <c r="A25" s="233" t="str">
        <f>'U.E. ALZIRA'!AT3</f>
        <v>Torrent</v>
      </c>
      <c r="B25" s="40"/>
      <c r="C25" s="3">
        <v>1</v>
      </c>
      <c r="D25" s="46"/>
      <c r="E25" s="13"/>
      <c r="F25" s="3"/>
      <c r="G25" s="44"/>
      <c r="H25" s="232">
        <f t="shared" si="0"/>
        <v>1</v>
      </c>
      <c r="I25" s="232">
        <v>23</v>
      </c>
    </row>
    <row r="26" spans="1:9" x14ac:dyDescent="0.25">
      <c r="A26" s="233" t="str">
        <f>'U.E. ALZIRA'!AU3</f>
        <v>Sant Andreu</v>
      </c>
      <c r="B26" s="40"/>
      <c r="C26" s="3">
        <v>1</v>
      </c>
      <c r="D26" s="46"/>
      <c r="E26" s="13"/>
      <c r="F26" s="3"/>
      <c r="G26" s="44">
        <v>2</v>
      </c>
      <c r="H26" s="232">
        <f t="shared" si="0"/>
        <v>3</v>
      </c>
      <c r="I26" s="1">
        <v>24</v>
      </c>
    </row>
    <row r="27" spans="1:9" x14ac:dyDescent="0.25">
      <c r="A27" s="233" t="str">
        <f>'U.E. ALZIRA'!AV3</f>
        <v>Andratx</v>
      </c>
      <c r="B27" s="40"/>
      <c r="C27" s="251"/>
      <c r="D27" s="46"/>
      <c r="E27" s="13">
        <v>1</v>
      </c>
      <c r="F27" s="3">
        <v>1</v>
      </c>
      <c r="G27" s="44"/>
      <c r="H27" s="232">
        <f t="shared" si="0"/>
        <v>2</v>
      </c>
      <c r="I27" s="232">
        <v>25</v>
      </c>
    </row>
    <row r="28" spans="1:9" x14ac:dyDescent="0.25">
      <c r="A28" s="233" t="str">
        <f>'U.E. ALZIRA'!AW3</f>
        <v>Penya Indendent</v>
      </c>
      <c r="B28" s="40">
        <v>1</v>
      </c>
      <c r="C28" s="3"/>
      <c r="D28" s="46"/>
      <c r="E28" s="13"/>
      <c r="F28" s="3">
        <v>1</v>
      </c>
      <c r="G28" s="44"/>
      <c r="H28" s="232">
        <f t="shared" si="0"/>
        <v>2</v>
      </c>
      <c r="I28" s="1">
        <v>26</v>
      </c>
    </row>
    <row r="29" spans="1:9" x14ac:dyDescent="0.25">
      <c r="A29" s="233" t="str">
        <f>'U.E. ALZIRA'!AX3</f>
        <v>Cerdanyola</v>
      </c>
      <c r="B29" s="40"/>
      <c r="C29" s="3"/>
      <c r="D29" s="46"/>
      <c r="E29" s="13"/>
      <c r="F29" s="3"/>
      <c r="G29" s="44"/>
      <c r="H29" s="232">
        <f t="shared" si="0"/>
        <v>0</v>
      </c>
      <c r="I29" s="232">
        <v>27</v>
      </c>
    </row>
    <row r="30" spans="1:9" x14ac:dyDescent="0.25">
      <c r="A30" s="233" t="str">
        <f>'U.E. ALZIRA'!AY3</f>
        <v>Europa</v>
      </c>
      <c r="B30" s="40"/>
      <c r="C30" s="3"/>
      <c r="D30" s="46"/>
      <c r="E30" s="13"/>
      <c r="F30" s="3"/>
      <c r="G30" s="44"/>
      <c r="H30" s="232">
        <f t="shared" si="0"/>
        <v>0</v>
      </c>
      <c r="I30" s="1">
        <v>28</v>
      </c>
    </row>
    <row r="31" spans="1:9" x14ac:dyDescent="0.25">
      <c r="A31" s="233" t="str">
        <f>'U.E. ALZIRA'!AZ3</f>
        <v>Hèrcules</v>
      </c>
      <c r="B31" s="40"/>
      <c r="C31" s="3"/>
      <c r="D31" s="46"/>
      <c r="E31" s="13"/>
      <c r="F31" s="3"/>
      <c r="G31" s="44">
        <v>1</v>
      </c>
      <c r="H31" s="232">
        <f t="shared" si="0"/>
        <v>1</v>
      </c>
      <c r="I31" s="232">
        <v>29</v>
      </c>
    </row>
    <row r="32" spans="1:9" x14ac:dyDescent="0.25">
      <c r="A32" s="233" t="str">
        <f>'U.E. ALZIRA'!BA3</f>
        <v>La Nucia</v>
      </c>
      <c r="B32" s="40"/>
      <c r="C32" s="3"/>
      <c r="D32" s="46"/>
      <c r="E32" s="13"/>
      <c r="F32" s="3"/>
      <c r="G32" s="44">
        <v>1</v>
      </c>
      <c r="H32" s="232">
        <f t="shared" si="0"/>
        <v>1</v>
      </c>
      <c r="I32" s="1">
        <v>30</v>
      </c>
    </row>
    <row r="33" spans="1:9" x14ac:dyDescent="0.25">
      <c r="A33" s="233" t="str">
        <f>'U.E. ALZIRA'!BB3</f>
        <v>Terrassa</v>
      </c>
      <c r="B33" s="40">
        <v>1</v>
      </c>
      <c r="C33" s="3"/>
      <c r="D33" s="46"/>
      <c r="E33" s="13">
        <v>1</v>
      </c>
      <c r="F33" s="3">
        <v>1</v>
      </c>
      <c r="G33" s="44"/>
      <c r="H33" s="232">
        <f t="shared" si="0"/>
        <v>3</v>
      </c>
      <c r="I33" s="232">
        <v>31</v>
      </c>
    </row>
    <row r="34" spans="1:9" x14ac:dyDescent="0.25">
      <c r="A34" s="233" t="str">
        <f>'U.E. ALZIRA'!BC3</f>
        <v>Mestalla</v>
      </c>
      <c r="B34" s="40"/>
      <c r="C34" s="3"/>
      <c r="D34" s="46"/>
      <c r="E34" s="13">
        <v>1</v>
      </c>
      <c r="F34" s="3"/>
      <c r="G34" s="44"/>
      <c r="H34" s="232">
        <f t="shared" si="0"/>
        <v>1</v>
      </c>
      <c r="I34" s="1">
        <v>32</v>
      </c>
    </row>
    <row r="35" spans="1:9" x14ac:dyDescent="0.25">
      <c r="A35" s="233" t="str">
        <f>'U.E. ALZIRA'!BD3</f>
        <v>Saguntino</v>
      </c>
      <c r="B35" s="40"/>
      <c r="C35" s="3"/>
      <c r="D35" s="46"/>
      <c r="E35" s="13"/>
      <c r="F35" s="3"/>
      <c r="G35" s="44"/>
      <c r="H35" s="232">
        <f t="shared" si="0"/>
        <v>0</v>
      </c>
      <c r="I35" s="232">
        <v>33</v>
      </c>
    </row>
    <row r="36" spans="1:9" ht="13.8" thickBot="1" x14ac:dyDescent="0.3">
      <c r="A36" s="233" t="str">
        <f>'U.E. ALZIRA'!BE3</f>
        <v>Manresa</v>
      </c>
      <c r="B36" s="40"/>
      <c r="C36" s="3"/>
      <c r="D36" s="46"/>
      <c r="E36" s="13"/>
      <c r="F36" s="3"/>
      <c r="G36" s="44"/>
      <c r="H36" s="232">
        <f t="shared" si="0"/>
        <v>0</v>
      </c>
      <c r="I36" s="1">
        <v>34</v>
      </c>
    </row>
    <row r="37" spans="1:9" ht="13.8" hidden="1" thickBot="1" x14ac:dyDescent="0.3">
      <c r="A37" s="233">
        <f>'U.E. ALZIRA'!BN3</f>
        <v>0</v>
      </c>
      <c r="B37" s="40"/>
      <c r="C37" s="3"/>
      <c r="D37" s="46"/>
      <c r="E37" s="13"/>
      <c r="F37" s="3"/>
      <c r="G37" s="44"/>
      <c r="H37" s="232">
        <f t="shared" si="0"/>
        <v>0</v>
      </c>
      <c r="I37" s="232">
        <v>35</v>
      </c>
    </row>
    <row r="38" spans="1:9" hidden="1" x14ac:dyDescent="0.25">
      <c r="A38" s="233">
        <f>'Gols marcats'!A38</f>
        <v>0</v>
      </c>
      <c r="B38" s="40"/>
      <c r="C38" s="3"/>
      <c r="D38" s="46"/>
      <c r="E38" s="13"/>
      <c r="F38" s="3"/>
      <c r="G38" s="44"/>
      <c r="H38" s="232">
        <f t="shared" si="0"/>
        <v>0</v>
      </c>
      <c r="I38" s="1">
        <v>36</v>
      </c>
    </row>
    <row r="39" spans="1:9" hidden="1" x14ac:dyDescent="0.25">
      <c r="A39" s="233">
        <f>'Gols marcats'!A39</f>
        <v>0</v>
      </c>
      <c r="B39" s="40"/>
      <c r="C39" s="3"/>
      <c r="D39" s="46"/>
      <c r="E39" s="13"/>
      <c r="F39" s="3"/>
      <c r="G39" s="44"/>
      <c r="H39" s="232">
        <f t="shared" si="0"/>
        <v>0</v>
      </c>
      <c r="I39" s="232">
        <v>37</v>
      </c>
    </row>
    <row r="40" spans="1:9" hidden="1" x14ac:dyDescent="0.25">
      <c r="A40" s="233">
        <f>'Gols marcats'!A40</f>
        <v>0</v>
      </c>
      <c r="B40" s="40"/>
      <c r="C40" s="3"/>
      <c r="D40" s="46"/>
      <c r="E40" s="13"/>
      <c r="F40" s="3"/>
      <c r="G40" s="44"/>
      <c r="H40" s="232">
        <f t="shared" si="0"/>
        <v>0</v>
      </c>
      <c r="I40" s="1">
        <v>38</v>
      </c>
    </row>
    <row r="41" spans="1:9" hidden="1" x14ac:dyDescent="0.25">
      <c r="A41" s="233">
        <f>'Gols marcats'!A41</f>
        <v>0</v>
      </c>
      <c r="B41" s="40"/>
      <c r="C41" s="3"/>
      <c r="D41" s="46"/>
      <c r="E41" s="13"/>
      <c r="F41" s="3"/>
      <c r="G41" s="44"/>
      <c r="H41" s="232">
        <f t="shared" si="0"/>
        <v>0</v>
      </c>
      <c r="I41" s="232">
        <v>39</v>
      </c>
    </row>
    <row r="42" spans="1:9" hidden="1" x14ac:dyDescent="0.25">
      <c r="A42" s="233">
        <f>'Gols marcats'!A42</f>
        <v>0</v>
      </c>
      <c r="B42" s="40"/>
      <c r="C42" s="3"/>
      <c r="D42" s="46"/>
      <c r="E42" s="13"/>
      <c r="F42" s="3"/>
      <c r="G42" s="44"/>
      <c r="H42" s="232">
        <f t="shared" si="0"/>
        <v>0</v>
      </c>
      <c r="I42" s="1">
        <v>40</v>
      </c>
    </row>
    <row r="43" spans="1:9" hidden="1" x14ac:dyDescent="0.25">
      <c r="A43" s="233">
        <f>'Gols marcats'!A43</f>
        <v>0</v>
      </c>
      <c r="B43" s="40"/>
      <c r="C43" s="3"/>
      <c r="D43" s="46"/>
      <c r="E43" s="13"/>
      <c r="F43" s="3"/>
      <c r="G43" s="44"/>
      <c r="H43" s="232">
        <f t="shared" si="0"/>
        <v>0</v>
      </c>
      <c r="I43" s="232">
        <v>41</v>
      </c>
    </row>
    <row r="44" spans="1:9" hidden="1" x14ac:dyDescent="0.25">
      <c r="A44" s="233">
        <f>'Gols marcats'!A44</f>
        <v>0</v>
      </c>
      <c r="B44" s="40"/>
      <c r="C44" s="3"/>
      <c r="D44" s="46"/>
      <c r="E44" s="13"/>
      <c r="F44" s="3"/>
      <c r="G44" s="44"/>
      <c r="H44" s="232">
        <f t="shared" si="0"/>
        <v>0</v>
      </c>
      <c r="I44" s="1">
        <v>42</v>
      </c>
    </row>
    <row r="45" spans="1:9" hidden="1" x14ac:dyDescent="0.25">
      <c r="A45" s="233">
        <f>'Gols marcats'!A45</f>
        <v>0</v>
      </c>
      <c r="B45" s="40"/>
      <c r="C45" s="3"/>
      <c r="D45" s="46"/>
      <c r="E45" s="13"/>
      <c r="F45" s="3"/>
      <c r="G45" s="44"/>
      <c r="H45" s="232">
        <f t="shared" si="0"/>
        <v>0</v>
      </c>
      <c r="I45" s="232">
        <v>1</v>
      </c>
    </row>
    <row r="46" spans="1:9" hidden="1" x14ac:dyDescent="0.25">
      <c r="A46" s="233">
        <f>'Gols marcats'!A46</f>
        <v>0</v>
      </c>
      <c r="B46" s="40"/>
      <c r="C46" s="3"/>
      <c r="D46" s="46"/>
      <c r="E46" s="13"/>
      <c r="F46" s="3"/>
      <c r="G46" s="44"/>
      <c r="H46" s="232">
        <f t="shared" si="0"/>
        <v>0</v>
      </c>
      <c r="I46" s="1">
        <v>2</v>
      </c>
    </row>
    <row r="47" spans="1:9" hidden="1" x14ac:dyDescent="0.25">
      <c r="A47" s="233">
        <f>'Gols marcats'!A47</f>
        <v>0</v>
      </c>
      <c r="B47" s="40"/>
      <c r="C47" s="3"/>
      <c r="D47" s="46"/>
      <c r="E47" s="13"/>
      <c r="F47" s="3"/>
      <c r="G47" s="44"/>
      <c r="H47" s="232">
        <f t="shared" si="0"/>
        <v>0</v>
      </c>
      <c r="I47" s="232">
        <v>3</v>
      </c>
    </row>
    <row r="48" spans="1:9" hidden="1" x14ac:dyDescent="0.25">
      <c r="A48" s="233">
        <f>'Gols marcats'!A48</f>
        <v>0</v>
      </c>
      <c r="B48" s="40"/>
      <c r="C48" s="3"/>
      <c r="D48" s="46"/>
      <c r="E48" s="13"/>
      <c r="F48" s="3"/>
      <c r="G48" s="44"/>
      <c r="H48" s="232">
        <f t="shared" si="0"/>
        <v>0</v>
      </c>
      <c r="I48" s="1">
        <v>4</v>
      </c>
    </row>
    <row r="49" spans="1:14" hidden="1" x14ac:dyDescent="0.25">
      <c r="A49" s="233">
        <f>'Gols marcats'!A49</f>
        <v>0</v>
      </c>
      <c r="B49" s="40"/>
      <c r="C49" s="3"/>
      <c r="D49" s="46"/>
      <c r="E49" s="13"/>
      <c r="F49" s="3"/>
      <c r="G49" s="44"/>
      <c r="H49" s="232">
        <f t="shared" si="0"/>
        <v>0</v>
      </c>
      <c r="I49" s="232">
        <v>5</v>
      </c>
    </row>
    <row r="50" spans="1:14" ht="13.8" hidden="1" thickBot="1" x14ac:dyDescent="0.3">
      <c r="A50" s="233">
        <f>'Gols marcats'!A50</f>
        <v>0</v>
      </c>
      <c r="B50" s="28"/>
      <c r="C50" s="16"/>
      <c r="D50" s="47"/>
      <c r="E50" s="48"/>
      <c r="F50" s="16"/>
      <c r="G50" s="45"/>
      <c r="H50" s="232">
        <f t="shared" si="0"/>
        <v>0</v>
      </c>
      <c r="I50" s="1">
        <v>6</v>
      </c>
    </row>
    <row r="51" spans="1:14" ht="14.4" thickTop="1" thickBot="1" x14ac:dyDescent="0.3">
      <c r="A51" s="292" t="s">
        <v>69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40" t="s">
        <v>57</v>
      </c>
    </row>
    <row r="52" spans="1:14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4" ht="13.8" thickBot="1" x14ac:dyDescent="0.3">
      <c r="A53" s="27"/>
      <c r="B53" s="28">
        <f>SUM(B3:B50)</f>
        <v>6</v>
      </c>
      <c r="C53" s="29">
        <f>(B53/N53)</f>
        <v>0.14634146341463414</v>
      </c>
      <c r="D53" s="16">
        <f>SUM(C3:C50)</f>
        <v>4</v>
      </c>
      <c r="E53" s="29">
        <f>(D53/N53)</f>
        <v>9.7560975609756101E-2</v>
      </c>
      <c r="F53" s="16">
        <f>SUM(D3:D50)</f>
        <v>9</v>
      </c>
      <c r="G53" s="30">
        <f>(F53/N53)</f>
        <v>0.21951219512195122</v>
      </c>
      <c r="H53" s="28">
        <f>SUM(E3:E50)</f>
        <v>8</v>
      </c>
      <c r="I53" s="29">
        <f>(H53/N53)</f>
        <v>0.1951219512195122</v>
      </c>
      <c r="J53" s="16">
        <f>SUM(F3:F50)</f>
        <v>8</v>
      </c>
      <c r="K53" s="29">
        <f>(J53/N53)</f>
        <v>0.1951219512195122</v>
      </c>
      <c r="L53" s="16">
        <f>SUM(G3:G50)</f>
        <v>6</v>
      </c>
      <c r="M53" s="30">
        <f>(L53/N53)</f>
        <v>0.14634146341463414</v>
      </c>
      <c r="N53" s="32">
        <f>SUM(H3:H50)</f>
        <v>41</v>
      </c>
    </row>
    <row r="54" spans="1:14" ht="13.8" thickTop="1" x14ac:dyDescent="0.25"/>
    <row r="55" spans="1:14" x14ac:dyDescent="0.25">
      <c r="B55" s="1" t="s">
        <v>64</v>
      </c>
      <c r="C55" s="1" t="s">
        <v>65</v>
      </c>
      <c r="D55" s="1"/>
      <c r="E55" s="1" t="s">
        <v>66</v>
      </c>
      <c r="F55" s="1" t="s">
        <v>67</v>
      </c>
      <c r="G55" s="1" t="s">
        <v>68</v>
      </c>
    </row>
    <row r="56" spans="1:14" x14ac:dyDescent="0.25">
      <c r="B56" s="1">
        <f>B53+D53+F53</f>
        <v>19</v>
      </c>
      <c r="C56" s="1">
        <f>H53+J53+L53</f>
        <v>22</v>
      </c>
      <c r="D56" s="1"/>
      <c r="E56" s="1">
        <f>B53+H53</f>
        <v>14</v>
      </c>
      <c r="F56" s="1">
        <f>D53+J53</f>
        <v>12</v>
      </c>
      <c r="G56" s="1">
        <f>F53+L53</f>
        <v>15</v>
      </c>
    </row>
  </sheetData>
  <phoneticPr fontId="10" type="noConversion"/>
  <pageMargins left="0.74803149606299213" right="0.74803149606299213" top="0.98425196850393704" bottom="0.98425196850393704" header="0" footer="0"/>
  <pageSetup paperSize="9" orientation="portrait" r:id="rId1"/>
  <headerFooter alignWithMargins="0">
    <oddHeader>&amp;C&amp;"Arial,Negrita"Estadística UD ALZIRA
Temporada 2023-24
2ª RFEF - grup III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4"/>
  <sheetViews>
    <sheetView topLeftCell="A13" zoomScale="67" workbookViewId="0">
      <selection activeCell="C56" sqref="C56:D57"/>
    </sheetView>
  </sheetViews>
  <sheetFormatPr baseColWidth="10" defaultColWidth="11.44140625" defaultRowHeight="13.2" x14ac:dyDescent="0.25"/>
  <cols>
    <col min="1" max="1" width="17.33203125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</row>
    <row r="3" spans="1:9" ht="13.8" thickTop="1" x14ac:dyDescent="0.25">
      <c r="A3" s="233" t="str">
        <f>'U.E. ALZIRA'!X3</f>
        <v>Penya Esportiva</v>
      </c>
      <c r="B3" s="245">
        <f>'Gols marcats'!B3</f>
        <v>0</v>
      </c>
      <c r="C3" s="251">
        <f>'Gols marcats'!C3</f>
        <v>0</v>
      </c>
      <c r="D3" s="252">
        <f>'Gols marcats'!D3</f>
        <v>0</v>
      </c>
      <c r="E3" s="253">
        <f>'Gols marcats'!E3</f>
        <v>0</v>
      </c>
      <c r="F3" s="251">
        <f>'Gols marcats'!F3</f>
        <v>0</v>
      </c>
      <c r="G3" s="319">
        <f>'Gols marcats'!G3</f>
        <v>0</v>
      </c>
      <c r="H3" s="232">
        <f t="shared" ref="H3:H36" si="0">SUM(B3:G3)</f>
        <v>0</v>
      </c>
      <c r="I3" s="55">
        <v>1</v>
      </c>
    </row>
    <row r="4" spans="1:9" x14ac:dyDescent="0.25">
      <c r="A4" s="233"/>
      <c r="B4" s="250"/>
      <c r="C4" s="251"/>
      <c r="D4" s="252"/>
      <c r="E4" s="253"/>
      <c r="F4" s="251"/>
      <c r="G4" s="255"/>
      <c r="H4" s="232"/>
      <c r="I4" s="55"/>
    </row>
    <row r="5" spans="1:9" x14ac:dyDescent="0.25">
      <c r="A5" s="233" t="str">
        <f>'U.E. ALZIRA'!Z3</f>
        <v>Lleida</v>
      </c>
      <c r="B5" s="250">
        <f>'Gols marcats'!B5</f>
        <v>0</v>
      </c>
      <c r="C5" s="251">
        <f>'Gols marcats'!C5</f>
        <v>0</v>
      </c>
      <c r="D5" s="252">
        <f>'Gols marcats'!D5</f>
        <v>0</v>
      </c>
      <c r="E5" s="253">
        <f>'Gols marcats'!E5</f>
        <v>0</v>
      </c>
      <c r="F5" s="251">
        <f>'Gols marcats'!F5</f>
        <v>0</v>
      </c>
      <c r="G5" s="255">
        <f>'Gols marcats'!G5</f>
        <v>0</v>
      </c>
      <c r="H5" s="232">
        <f t="shared" si="0"/>
        <v>0</v>
      </c>
      <c r="I5" s="55">
        <v>3</v>
      </c>
    </row>
    <row r="6" spans="1:9" x14ac:dyDescent="0.25">
      <c r="A6" s="233"/>
      <c r="B6" s="250"/>
      <c r="C6" s="251"/>
      <c r="D6" s="252"/>
      <c r="E6" s="253"/>
      <c r="F6" s="251"/>
      <c r="G6" s="255"/>
      <c r="H6" s="232"/>
      <c r="I6" s="55"/>
    </row>
    <row r="7" spans="1:9" x14ac:dyDescent="0.25">
      <c r="A7" s="233" t="str">
        <f>'U.E. ALZIRA'!AB3</f>
        <v>Formentera</v>
      </c>
      <c r="B7" s="250">
        <f>'Gols marcats'!B7</f>
        <v>0</v>
      </c>
      <c r="C7" s="251">
        <f>'Gols marcats'!C7</f>
        <v>1</v>
      </c>
      <c r="D7" s="252">
        <f>'Gols marcats'!D7</f>
        <v>0</v>
      </c>
      <c r="E7" s="253">
        <f>'Gols marcats'!E7</f>
        <v>0</v>
      </c>
      <c r="F7" s="251">
        <f>'Gols marcats'!F7</f>
        <v>1</v>
      </c>
      <c r="G7" s="255">
        <f>'Gols marcats'!G7</f>
        <v>0</v>
      </c>
      <c r="H7" s="232">
        <f t="shared" si="0"/>
        <v>2</v>
      </c>
      <c r="I7" s="55">
        <v>5</v>
      </c>
    </row>
    <row r="8" spans="1:9" x14ac:dyDescent="0.25">
      <c r="A8" s="233"/>
      <c r="B8" s="250"/>
      <c r="C8" s="251"/>
      <c r="D8" s="252"/>
      <c r="E8" s="253"/>
      <c r="F8" s="251"/>
      <c r="G8" s="255"/>
      <c r="H8" s="232"/>
      <c r="I8" s="55"/>
    </row>
    <row r="9" spans="1:9" x14ac:dyDescent="0.25">
      <c r="A9" s="233" t="str">
        <f>'U.E. ALZIRA'!AD3</f>
        <v>Sant Andreu</v>
      </c>
      <c r="B9" s="250">
        <f>'Gols marcats'!B9</f>
        <v>0</v>
      </c>
      <c r="C9" s="251">
        <f>'Gols marcats'!C9</f>
        <v>0</v>
      </c>
      <c r="D9" s="252">
        <f>'Gols marcats'!D9</f>
        <v>0</v>
      </c>
      <c r="E9" s="253">
        <f>'Gols marcats'!E9</f>
        <v>0</v>
      </c>
      <c r="F9" s="251">
        <f>'Gols marcats'!F9</f>
        <v>0</v>
      </c>
      <c r="G9" s="255">
        <f>'Gols marcats'!G9</f>
        <v>1</v>
      </c>
      <c r="H9" s="232">
        <f t="shared" si="0"/>
        <v>1</v>
      </c>
      <c r="I9" s="55">
        <v>7</v>
      </c>
    </row>
    <row r="10" spans="1:9" x14ac:dyDescent="0.25">
      <c r="A10" s="233"/>
      <c r="B10" s="250"/>
      <c r="C10" s="251"/>
      <c r="D10" s="252"/>
      <c r="E10" s="253"/>
      <c r="F10" s="251"/>
      <c r="G10" s="255"/>
      <c r="H10" s="232"/>
      <c r="I10" s="55"/>
    </row>
    <row r="11" spans="1:9" x14ac:dyDescent="0.25">
      <c r="A11" s="233" t="str">
        <f>'U.E. ALZIRA'!AF3</f>
        <v>Penya Indendent</v>
      </c>
      <c r="B11" s="250">
        <f>'Gols marcats'!B11</f>
        <v>0</v>
      </c>
      <c r="C11" s="251">
        <f>'Gols marcats'!C11</f>
        <v>0</v>
      </c>
      <c r="D11" s="252">
        <f>'Gols marcats'!D11</f>
        <v>0</v>
      </c>
      <c r="E11" s="253">
        <f>'Gols marcats'!E11</f>
        <v>0</v>
      </c>
      <c r="F11" s="251">
        <f>'Gols marcats'!F11</f>
        <v>0</v>
      </c>
      <c r="G11" s="255">
        <f>'Gols marcats'!G11</f>
        <v>0</v>
      </c>
      <c r="H11" s="232">
        <f t="shared" si="0"/>
        <v>0</v>
      </c>
      <c r="I11" s="55">
        <v>9</v>
      </c>
    </row>
    <row r="12" spans="1:9" x14ac:dyDescent="0.25">
      <c r="A12" s="233"/>
      <c r="B12" s="250"/>
      <c r="C12" s="251"/>
      <c r="D12" s="252"/>
      <c r="E12" s="253"/>
      <c r="F12" s="251"/>
      <c r="G12" s="255"/>
      <c r="H12" s="232"/>
      <c r="I12" s="55"/>
    </row>
    <row r="13" spans="1:9" x14ac:dyDescent="0.25">
      <c r="A13" s="233" t="str">
        <f>'U.E. ALZIRA'!AH3</f>
        <v>Europa</v>
      </c>
      <c r="B13" s="250">
        <f>'Gols marcats'!B13</f>
        <v>0</v>
      </c>
      <c r="C13" s="251">
        <f>'Gols marcats'!C13</f>
        <v>1</v>
      </c>
      <c r="D13" s="252">
        <f>'Gols marcats'!D13</f>
        <v>0</v>
      </c>
      <c r="E13" s="253">
        <f>'Gols marcats'!E13</f>
        <v>0</v>
      </c>
      <c r="F13" s="251">
        <f>'Gols marcats'!F13</f>
        <v>0</v>
      </c>
      <c r="G13" s="255">
        <f>'Gols marcats'!G13</f>
        <v>0</v>
      </c>
      <c r="H13" s="232">
        <f t="shared" si="0"/>
        <v>1</v>
      </c>
      <c r="I13" s="55">
        <v>11</v>
      </c>
    </row>
    <row r="14" spans="1:9" x14ac:dyDescent="0.25">
      <c r="A14" s="233"/>
      <c r="B14" s="250"/>
      <c r="C14" s="251"/>
      <c r="D14" s="252"/>
      <c r="E14" s="253"/>
      <c r="F14" s="251"/>
      <c r="G14" s="255"/>
      <c r="H14" s="232"/>
      <c r="I14" s="55"/>
    </row>
    <row r="15" spans="1:9" x14ac:dyDescent="0.25">
      <c r="A15" s="233" t="str">
        <f>'U.E. ALZIRA'!AJ3</f>
        <v>La Nucia</v>
      </c>
      <c r="B15" s="250">
        <f>'Gols marcats'!B15</f>
        <v>0</v>
      </c>
      <c r="C15" s="251">
        <f>'Gols marcats'!C15</f>
        <v>1</v>
      </c>
      <c r="D15" s="252">
        <f>'Gols marcats'!D15</f>
        <v>1</v>
      </c>
      <c r="E15" s="253">
        <f>'Gols marcats'!E15</f>
        <v>0</v>
      </c>
      <c r="F15" s="251">
        <f>'Gols marcats'!F15</f>
        <v>0</v>
      </c>
      <c r="G15" s="255">
        <f>'Gols marcats'!G15</f>
        <v>1</v>
      </c>
      <c r="H15" s="232">
        <f t="shared" si="0"/>
        <v>3</v>
      </c>
      <c r="I15" s="55">
        <v>13</v>
      </c>
    </row>
    <row r="16" spans="1:9" x14ac:dyDescent="0.25">
      <c r="A16" s="233"/>
      <c r="B16" s="250"/>
      <c r="C16" s="251"/>
      <c r="D16" s="252"/>
      <c r="E16" s="253"/>
      <c r="F16" s="251"/>
      <c r="G16" s="255"/>
      <c r="H16" s="232"/>
      <c r="I16" s="55"/>
    </row>
    <row r="17" spans="1:9" x14ac:dyDescent="0.25">
      <c r="A17" s="233"/>
      <c r="B17" s="250"/>
      <c r="C17" s="251"/>
      <c r="D17" s="252"/>
      <c r="E17" s="253"/>
      <c r="F17" s="251"/>
      <c r="G17" s="255"/>
      <c r="H17" s="232"/>
      <c r="I17" s="55"/>
    </row>
    <row r="18" spans="1:9" x14ac:dyDescent="0.25">
      <c r="A18" s="233" t="str">
        <f>'U.E. ALZIRA'!AM3</f>
        <v>Saguntino</v>
      </c>
      <c r="B18" s="250">
        <f>'Gols marcats'!B18</f>
        <v>1</v>
      </c>
      <c r="C18" s="251">
        <f>'Gols marcats'!C18</f>
        <v>1</v>
      </c>
      <c r="D18" s="252">
        <f>'Gols marcats'!D18</f>
        <v>0</v>
      </c>
      <c r="E18" s="253">
        <f>'Gols marcats'!E18</f>
        <v>0</v>
      </c>
      <c r="F18" s="251">
        <f>'Gols marcats'!F18</f>
        <v>0</v>
      </c>
      <c r="G18" s="255">
        <f>'Gols marcats'!G18</f>
        <v>0</v>
      </c>
      <c r="H18" s="232">
        <f t="shared" si="0"/>
        <v>2</v>
      </c>
      <c r="I18" s="55">
        <v>16</v>
      </c>
    </row>
    <row r="19" spans="1:9" x14ac:dyDescent="0.25">
      <c r="A19" s="233"/>
      <c r="B19" s="250"/>
      <c r="C19" s="251"/>
      <c r="D19" s="252"/>
      <c r="E19" s="253"/>
      <c r="F19" s="251"/>
      <c r="G19" s="255"/>
      <c r="H19" s="232"/>
      <c r="I19" s="55"/>
    </row>
    <row r="20" spans="1:9" x14ac:dyDescent="0.25">
      <c r="A20" s="233"/>
      <c r="B20" s="250"/>
      <c r="C20" s="251"/>
      <c r="D20" s="252"/>
      <c r="E20" s="253"/>
      <c r="F20" s="251"/>
      <c r="G20" s="255"/>
      <c r="H20" s="232"/>
      <c r="I20" s="55"/>
    </row>
    <row r="21" spans="1:9" x14ac:dyDescent="0.25">
      <c r="A21" s="233" t="str">
        <f>'U.E. ALZIRA'!AP3</f>
        <v>Badalona</v>
      </c>
      <c r="B21" s="250">
        <f>'Gols marcats'!B21</f>
        <v>0</v>
      </c>
      <c r="C21" s="251">
        <f>'Gols marcats'!C21</f>
        <v>0</v>
      </c>
      <c r="D21" s="252">
        <f>'Gols marcats'!D21</f>
        <v>1</v>
      </c>
      <c r="E21" s="253">
        <f>'Gols marcats'!E21</f>
        <v>0</v>
      </c>
      <c r="F21" s="251">
        <f>'Gols marcats'!F21</f>
        <v>0</v>
      </c>
      <c r="G21" s="255">
        <f>'Gols marcats'!G21</f>
        <v>0</v>
      </c>
      <c r="H21" s="232">
        <f t="shared" si="0"/>
        <v>1</v>
      </c>
      <c r="I21" s="55">
        <v>19</v>
      </c>
    </row>
    <row r="22" spans="1:9" x14ac:dyDescent="0.25">
      <c r="A22" s="233"/>
      <c r="B22" s="250"/>
      <c r="C22" s="251"/>
      <c r="D22" s="252"/>
      <c r="E22" s="253"/>
      <c r="F22" s="251"/>
      <c r="G22" s="255"/>
      <c r="H22" s="232"/>
      <c r="I22" s="55"/>
    </row>
    <row r="23" spans="1:9" x14ac:dyDescent="0.25">
      <c r="A23" s="233" t="str">
        <f>'U.E. ALZIRA'!AR3</f>
        <v>Espanyol B</v>
      </c>
      <c r="B23" s="250">
        <f>'Gols marcats'!B23</f>
        <v>0</v>
      </c>
      <c r="C23" s="251">
        <f>'Gols marcats'!C23</f>
        <v>2</v>
      </c>
      <c r="D23" s="252">
        <f>'Gols marcats'!D23</f>
        <v>0</v>
      </c>
      <c r="E23" s="253">
        <f>'Gols marcats'!E23</f>
        <v>0</v>
      </c>
      <c r="F23" s="251">
        <f>'Gols marcats'!F23</f>
        <v>0</v>
      </c>
      <c r="G23" s="255">
        <f>'Gols marcats'!G23</f>
        <v>0</v>
      </c>
      <c r="H23" s="232">
        <f t="shared" si="0"/>
        <v>2</v>
      </c>
      <c r="I23" s="55">
        <v>21</v>
      </c>
    </row>
    <row r="24" spans="1:9" x14ac:dyDescent="0.25">
      <c r="A24" s="233"/>
      <c r="B24" s="250"/>
      <c r="C24" s="251"/>
      <c r="D24" s="252"/>
      <c r="E24" s="253"/>
      <c r="F24" s="251"/>
      <c r="G24" s="255"/>
      <c r="H24" s="232"/>
      <c r="I24" s="55"/>
    </row>
    <row r="25" spans="1:9" x14ac:dyDescent="0.25">
      <c r="A25" s="233" t="str">
        <f>'U.E. ALZIRA'!AT3</f>
        <v>Torrent</v>
      </c>
      <c r="B25" s="250">
        <f>'Gols marcats'!B25</f>
        <v>0</v>
      </c>
      <c r="C25" s="251">
        <f>'Gols marcats'!C25</f>
        <v>0</v>
      </c>
      <c r="D25" s="252">
        <f>'Gols marcats'!D25</f>
        <v>0</v>
      </c>
      <c r="E25" s="253">
        <f>'Gols marcats'!E25</f>
        <v>0</v>
      </c>
      <c r="F25" s="251">
        <f>'Gols marcats'!F25</f>
        <v>0</v>
      </c>
      <c r="G25" s="255">
        <f>'Gols marcats'!G25</f>
        <v>1</v>
      </c>
      <c r="H25" s="232">
        <f t="shared" si="0"/>
        <v>1</v>
      </c>
      <c r="I25" s="55">
        <v>23</v>
      </c>
    </row>
    <row r="26" spans="1:9" x14ac:dyDescent="0.25">
      <c r="A26" s="233"/>
      <c r="B26" s="250"/>
      <c r="C26" s="251"/>
      <c r="D26" s="252"/>
      <c r="E26" s="253"/>
      <c r="F26" s="251"/>
      <c r="G26" s="255"/>
      <c r="H26" s="232"/>
      <c r="I26" s="55"/>
    </row>
    <row r="27" spans="1:9" x14ac:dyDescent="0.25">
      <c r="A27" s="233" t="str">
        <f>'U.E. ALZIRA'!AV3</f>
        <v>Andratx</v>
      </c>
      <c r="B27" s="250">
        <f>'Gols marcats'!B27</f>
        <v>0</v>
      </c>
      <c r="C27" s="251">
        <f>'Gols marcats'!C27</f>
        <v>1</v>
      </c>
      <c r="D27" s="252">
        <f>'Gols marcats'!D27</f>
        <v>1</v>
      </c>
      <c r="E27" s="253">
        <f>'Gols marcats'!E27</f>
        <v>0</v>
      </c>
      <c r="F27" s="251">
        <f>'Gols marcats'!F27</f>
        <v>0</v>
      </c>
      <c r="G27" s="255">
        <f>'Gols marcats'!G27</f>
        <v>0</v>
      </c>
      <c r="H27" s="232">
        <f t="shared" si="0"/>
        <v>2</v>
      </c>
      <c r="I27" s="55">
        <v>25</v>
      </c>
    </row>
    <row r="28" spans="1:9" x14ac:dyDescent="0.25">
      <c r="A28" s="233"/>
      <c r="B28" s="250"/>
      <c r="C28" s="251"/>
      <c r="D28" s="252"/>
      <c r="E28" s="253"/>
      <c r="F28" s="251"/>
      <c r="G28" s="255"/>
      <c r="H28" s="232"/>
      <c r="I28" s="55"/>
    </row>
    <row r="29" spans="1:9" x14ac:dyDescent="0.25">
      <c r="A29" s="233" t="str">
        <f>'U.E. ALZIRA'!AX3</f>
        <v>Cerdanyola</v>
      </c>
      <c r="B29" s="250">
        <f>'Gols marcats'!B29</f>
        <v>0</v>
      </c>
      <c r="C29" s="251">
        <f>'Gols marcats'!C29</f>
        <v>0</v>
      </c>
      <c r="D29" s="252">
        <f>'Gols marcats'!D29</f>
        <v>0</v>
      </c>
      <c r="E29" s="253">
        <f>'Gols marcats'!E29</f>
        <v>0</v>
      </c>
      <c r="F29" s="251">
        <f>'Gols marcats'!F29</f>
        <v>0</v>
      </c>
      <c r="G29" s="255">
        <f>'Gols marcats'!G29</f>
        <v>1</v>
      </c>
      <c r="H29" s="232">
        <f t="shared" si="0"/>
        <v>1</v>
      </c>
      <c r="I29" s="55">
        <v>27</v>
      </c>
    </row>
    <row r="30" spans="1:9" x14ac:dyDescent="0.25">
      <c r="A30" s="233"/>
      <c r="B30" s="250"/>
      <c r="C30" s="251"/>
      <c r="D30" s="252"/>
      <c r="E30" s="253"/>
      <c r="F30" s="251"/>
      <c r="G30" s="255"/>
      <c r="H30" s="232"/>
      <c r="I30" s="55"/>
    </row>
    <row r="31" spans="1:9" x14ac:dyDescent="0.25">
      <c r="A31" s="233" t="str">
        <f>'U.E. ALZIRA'!AZ3</f>
        <v>Hèrcules</v>
      </c>
      <c r="B31" s="250">
        <f>'Gols marcats'!B31</f>
        <v>0</v>
      </c>
      <c r="C31" s="251">
        <f>'Gols marcats'!C31</f>
        <v>0</v>
      </c>
      <c r="D31" s="252">
        <f>'Gols marcats'!D31</f>
        <v>0</v>
      </c>
      <c r="E31" s="253">
        <f>'Gols marcats'!E31</f>
        <v>0</v>
      </c>
      <c r="F31" s="251">
        <f>'Gols marcats'!F31</f>
        <v>0</v>
      </c>
      <c r="G31" s="255">
        <f>'Gols marcats'!G31</f>
        <v>0</v>
      </c>
      <c r="H31" s="232">
        <f t="shared" si="0"/>
        <v>0</v>
      </c>
      <c r="I31" s="55">
        <v>29</v>
      </c>
    </row>
    <row r="32" spans="1:9" x14ac:dyDescent="0.25">
      <c r="A32" s="233"/>
      <c r="B32" s="250"/>
      <c r="C32" s="251"/>
      <c r="D32" s="252"/>
      <c r="E32" s="253"/>
      <c r="F32" s="251"/>
      <c r="G32" s="255"/>
      <c r="H32" s="232"/>
      <c r="I32" s="55"/>
    </row>
    <row r="33" spans="1:9" x14ac:dyDescent="0.25">
      <c r="A33" s="233" t="str">
        <f>'U.E. ALZIRA'!BB3</f>
        <v>Terrassa</v>
      </c>
      <c r="B33" s="250">
        <f>'Gols marcats'!B33</f>
        <v>0</v>
      </c>
      <c r="C33" s="251">
        <f>'Gols marcats'!C33</f>
        <v>0</v>
      </c>
      <c r="D33" s="252">
        <f>'Gols marcats'!D33</f>
        <v>1</v>
      </c>
      <c r="E33" s="253">
        <f>'Gols marcats'!E33</f>
        <v>0</v>
      </c>
      <c r="F33" s="251">
        <f>'Gols marcats'!F33</f>
        <v>0</v>
      </c>
      <c r="G33" s="255">
        <f>'Gols marcats'!G33</f>
        <v>0</v>
      </c>
      <c r="H33" s="232">
        <f t="shared" si="0"/>
        <v>1</v>
      </c>
      <c r="I33" s="55">
        <v>31</v>
      </c>
    </row>
    <row r="34" spans="1:9" x14ac:dyDescent="0.25">
      <c r="A34" s="233" t="str">
        <f>'U.E. ALZIRA'!BC3</f>
        <v>Mestalla</v>
      </c>
      <c r="B34" s="250">
        <f>'Gols marcats'!B34</f>
        <v>0</v>
      </c>
      <c r="C34" s="251">
        <f>'Gols marcats'!C34</f>
        <v>1</v>
      </c>
      <c r="D34" s="252">
        <f>'Gols marcats'!D34</f>
        <v>0</v>
      </c>
      <c r="E34" s="253">
        <f>'Gols marcats'!E34</f>
        <v>1</v>
      </c>
      <c r="F34" s="251">
        <f>'Gols marcats'!F34</f>
        <v>0</v>
      </c>
      <c r="G34" s="255">
        <f>'Gols marcats'!G34</f>
        <v>0</v>
      </c>
      <c r="H34" s="232">
        <f t="shared" si="0"/>
        <v>2</v>
      </c>
      <c r="I34" s="55">
        <v>32</v>
      </c>
    </row>
    <row r="35" spans="1:9" x14ac:dyDescent="0.25">
      <c r="A35" s="233"/>
      <c r="B35" s="250"/>
      <c r="C35" s="251"/>
      <c r="D35" s="252"/>
      <c r="E35" s="253"/>
      <c r="F35" s="251"/>
      <c r="G35" s="255"/>
      <c r="H35" s="232"/>
      <c r="I35" s="55"/>
    </row>
    <row r="36" spans="1:9" ht="13.8" thickBot="1" x14ac:dyDescent="0.3">
      <c r="A36" s="233" t="str">
        <f>'U.E. ALZIRA'!BE3</f>
        <v>Manresa</v>
      </c>
      <c r="B36" s="250">
        <f>'Gols marcats'!B36</f>
        <v>0</v>
      </c>
      <c r="C36" s="251">
        <f>'Gols marcats'!C36</f>
        <v>0</v>
      </c>
      <c r="D36" s="252">
        <f>'Gols marcats'!D36</f>
        <v>0</v>
      </c>
      <c r="E36" s="253">
        <f>'Gols marcats'!E36</f>
        <v>0</v>
      </c>
      <c r="F36" s="251">
        <f>'Gols marcats'!F36</f>
        <v>0</v>
      </c>
      <c r="G36" s="255">
        <f>'Gols marcats'!G36</f>
        <v>0</v>
      </c>
      <c r="H36" s="232">
        <f t="shared" si="0"/>
        <v>0</v>
      </c>
      <c r="I36" s="55">
        <v>34</v>
      </c>
    </row>
    <row r="37" spans="1:9" hidden="1" x14ac:dyDescent="0.25">
      <c r="A37" s="233"/>
      <c r="B37" s="250">
        <f>'Gols marcats'!B37</f>
        <v>0</v>
      </c>
      <c r="C37" s="251">
        <f>'Gols marcats'!C37</f>
        <v>0</v>
      </c>
      <c r="D37" s="252">
        <f>'Gols marcats'!D37</f>
        <v>0</v>
      </c>
      <c r="E37" s="253">
        <f>'Gols marcats'!E37</f>
        <v>0</v>
      </c>
      <c r="F37" s="251">
        <f>'Gols marcats'!F37</f>
        <v>0</v>
      </c>
      <c r="G37" s="255">
        <f>'Gols marcats'!G37</f>
        <v>0</v>
      </c>
      <c r="H37" s="232">
        <f t="shared" ref="H37:H39" si="1">SUM(B37:G37)</f>
        <v>0</v>
      </c>
      <c r="I37" s="55">
        <v>35</v>
      </c>
    </row>
    <row r="38" spans="1:9" hidden="1" x14ac:dyDescent="0.25">
      <c r="A38" s="233"/>
      <c r="B38" s="250">
        <f>'Gols marcats'!B38</f>
        <v>0</v>
      </c>
      <c r="C38" s="251">
        <f>'Gols marcats'!C38</f>
        <v>0</v>
      </c>
      <c r="D38" s="252">
        <f>'Gols marcats'!D38</f>
        <v>0</v>
      </c>
      <c r="E38" s="253">
        <f>'Gols marcats'!E38</f>
        <v>0</v>
      </c>
      <c r="F38" s="251">
        <f>'Gols marcats'!F38</f>
        <v>0</v>
      </c>
      <c r="G38" s="255">
        <f>'Gols marcats'!G38</f>
        <v>0</v>
      </c>
      <c r="H38" s="232">
        <f t="shared" si="1"/>
        <v>0</v>
      </c>
      <c r="I38" s="55">
        <v>36</v>
      </c>
    </row>
    <row r="39" spans="1:9" hidden="1" x14ac:dyDescent="0.25">
      <c r="A39" s="233">
        <f>'Gols marcats'!A39</f>
        <v>0</v>
      </c>
      <c r="B39" s="250">
        <f>'Gols marcats'!B39</f>
        <v>0</v>
      </c>
      <c r="C39" s="251">
        <f>'Gols marcats'!C39</f>
        <v>0</v>
      </c>
      <c r="D39" s="252">
        <f>'Gols marcats'!D39</f>
        <v>0</v>
      </c>
      <c r="E39" s="253">
        <f>'Gols marcats'!E39</f>
        <v>0</v>
      </c>
      <c r="F39" s="251">
        <f>'Gols marcats'!F39</f>
        <v>0</v>
      </c>
      <c r="G39" s="255">
        <f>'Gols marcats'!G39</f>
        <v>0</v>
      </c>
      <c r="H39" s="232">
        <f t="shared" si="1"/>
        <v>0</v>
      </c>
      <c r="I39" s="55">
        <v>37</v>
      </c>
    </row>
    <row r="40" spans="1:9" hidden="1" x14ac:dyDescent="0.25">
      <c r="A40" s="233">
        <f>'Gols marcats'!A40</f>
        <v>0</v>
      </c>
      <c r="B40" s="250">
        <f>'Gols marcats'!B40</f>
        <v>0</v>
      </c>
      <c r="C40" s="251">
        <f>'Gols marcats'!C40</f>
        <v>0</v>
      </c>
      <c r="D40" s="252">
        <f>'Gols marcats'!D40</f>
        <v>0</v>
      </c>
      <c r="E40" s="253">
        <f>'Gols marcats'!E40</f>
        <v>0</v>
      </c>
      <c r="F40" s="251">
        <f>'Gols marcats'!F40</f>
        <v>0</v>
      </c>
      <c r="G40" s="254">
        <f>'Gols marcats'!G40</f>
        <v>0</v>
      </c>
      <c r="H40" s="232">
        <f t="shared" ref="H40" si="2">SUM(B40:G40)</f>
        <v>0</v>
      </c>
      <c r="I40" s="55">
        <v>38</v>
      </c>
    </row>
    <row r="41" spans="1:9" hidden="1" x14ac:dyDescent="0.25">
      <c r="A41" s="233">
        <f>'Gols marcats'!A41</f>
        <v>0</v>
      </c>
      <c r="B41" s="250">
        <f>'Gols marcats'!B41</f>
        <v>0</v>
      </c>
      <c r="C41" s="251">
        <f>'Gols marcats'!C41</f>
        <v>0</v>
      </c>
      <c r="D41" s="252">
        <f>'Gols marcats'!D41</f>
        <v>0</v>
      </c>
      <c r="E41" s="253">
        <f>'Gols marcats'!E41</f>
        <v>0</v>
      </c>
      <c r="F41" s="251">
        <f>'Gols marcats'!F41</f>
        <v>0</v>
      </c>
      <c r="G41" s="254">
        <f>'Gols marcats'!G41</f>
        <v>0</v>
      </c>
      <c r="H41" s="232">
        <f>SUM(B41:G41)</f>
        <v>0</v>
      </c>
      <c r="I41" s="55">
        <v>39</v>
      </c>
    </row>
    <row r="42" spans="1:9" hidden="1" x14ac:dyDescent="0.25">
      <c r="A42" s="233">
        <f>'Gols marcats'!A42</f>
        <v>0</v>
      </c>
      <c r="B42" s="250">
        <f>'Gols marcats'!B42</f>
        <v>0</v>
      </c>
      <c r="C42" s="251">
        <f>'Gols marcats'!C42</f>
        <v>0</v>
      </c>
      <c r="D42" s="252">
        <f>'Gols marcats'!D42</f>
        <v>0</v>
      </c>
      <c r="E42" s="253">
        <f>'Gols marcats'!E42</f>
        <v>0</v>
      </c>
      <c r="F42" s="251">
        <f>'Gols marcats'!F42</f>
        <v>0</v>
      </c>
      <c r="G42" s="254">
        <f>'Gols marcats'!G42</f>
        <v>0</v>
      </c>
      <c r="H42" s="232">
        <f>SUM(B42:G42)</f>
        <v>0</v>
      </c>
      <c r="I42" s="55">
        <v>40</v>
      </c>
    </row>
    <row r="43" spans="1:9" hidden="1" x14ac:dyDescent="0.25">
      <c r="A43" s="233">
        <f>'Gols marcats'!A43</f>
        <v>0</v>
      </c>
      <c r="B43" s="250">
        <f>'Gols marcats'!B43</f>
        <v>0</v>
      </c>
      <c r="C43" s="251">
        <f>'Gols marcats'!C43</f>
        <v>0</v>
      </c>
      <c r="D43" s="252">
        <f>'Gols marcats'!D43</f>
        <v>0</v>
      </c>
      <c r="E43" s="253">
        <f>'Gols marcats'!E43</f>
        <v>0</v>
      </c>
      <c r="F43" s="251">
        <f>'Gols marcats'!F43</f>
        <v>0</v>
      </c>
      <c r="G43" s="254">
        <f>'Gols marcats'!G43</f>
        <v>0</v>
      </c>
      <c r="H43" s="232">
        <f>SUM(B43:G43)</f>
        <v>0</v>
      </c>
      <c r="I43" s="55">
        <v>41</v>
      </c>
    </row>
    <row r="44" spans="1:9" hidden="1" x14ac:dyDescent="0.25">
      <c r="A44" s="233">
        <f>'Gols marcats'!A44</f>
        <v>0</v>
      </c>
      <c r="B44" s="250">
        <f>'Gols marcats'!B44</f>
        <v>0</v>
      </c>
      <c r="C44" s="251">
        <f>'Gols marcats'!C44</f>
        <v>0</v>
      </c>
      <c r="D44" s="252">
        <f>'Gols marcats'!D44</f>
        <v>0</v>
      </c>
      <c r="E44" s="253">
        <f>'Gols marcats'!E44</f>
        <v>0</v>
      </c>
      <c r="F44" s="251">
        <f>'Gols marcats'!F44</f>
        <v>0</v>
      </c>
      <c r="G44" s="254">
        <f>'Gols marcats'!G44</f>
        <v>0</v>
      </c>
      <c r="H44" s="232">
        <f>SUM(B44:G44)</f>
        <v>0</v>
      </c>
      <c r="I44" s="55">
        <v>42</v>
      </c>
    </row>
    <row r="45" spans="1:9" hidden="1" x14ac:dyDescent="0.25">
      <c r="A45" s="233">
        <f>'Gols marcats'!A45</f>
        <v>0</v>
      </c>
      <c r="B45" s="250">
        <f>'Gols marcats'!B45</f>
        <v>0</v>
      </c>
      <c r="C45" s="251">
        <f>'Gols marcats'!C45</f>
        <v>0</v>
      </c>
      <c r="D45" s="252">
        <f>'Gols marcats'!D45</f>
        <v>0</v>
      </c>
      <c r="E45" s="253">
        <f>'Gols marcats'!E45</f>
        <v>0</v>
      </c>
      <c r="F45" s="251">
        <f>'Gols marcats'!F45</f>
        <v>0</v>
      </c>
      <c r="G45" s="254">
        <f>'Gols marcats'!G45</f>
        <v>0</v>
      </c>
      <c r="H45" s="232">
        <f t="shared" ref="H45:H50" si="3">SUM(B45:G45)</f>
        <v>0</v>
      </c>
      <c r="I45" s="55">
        <v>1</v>
      </c>
    </row>
    <row r="46" spans="1:9" hidden="1" x14ac:dyDescent="0.25">
      <c r="A46" s="233">
        <f>'Gols marcats'!A46</f>
        <v>0</v>
      </c>
      <c r="B46" s="250">
        <f>'Gols marcats'!B46</f>
        <v>0</v>
      </c>
      <c r="C46" s="251">
        <f>'Gols marcats'!C46</f>
        <v>0</v>
      </c>
      <c r="D46" s="252">
        <f>'Gols marcats'!D46</f>
        <v>0</v>
      </c>
      <c r="E46" s="253">
        <f>'Gols marcats'!E46</f>
        <v>0</v>
      </c>
      <c r="F46" s="251">
        <f>'Gols marcats'!F46</f>
        <v>0</v>
      </c>
      <c r="G46" s="254">
        <f>'Gols marcats'!G46</f>
        <v>0</v>
      </c>
      <c r="H46" s="232">
        <f t="shared" si="3"/>
        <v>0</v>
      </c>
      <c r="I46" s="55">
        <v>2</v>
      </c>
    </row>
    <row r="47" spans="1:9" hidden="1" x14ac:dyDescent="0.25">
      <c r="A47" s="233">
        <f>'Gols marcats'!A47</f>
        <v>0</v>
      </c>
      <c r="B47" s="250">
        <f>'Gols marcats'!B47</f>
        <v>0</v>
      </c>
      <c r="C47" s="251">
        <f>'Gols marcats'!C47</f>
        <v>0</v>
      </c>
      <c r="D47" s="252">
        <f>'Gols marcats'!D47</f>
        <v>0</v>
      </c>
      <c r="E47" s="253">
        <f>'Gols marcats'!E47</f>
        <v>0</v>
      </c>
      <c r="F47" s="251">
        <f>'Gols marcats'!F47</f>
        <v>0</v>
      </c>
      <c r="G47" s="254">
        <f>'Gols marcats'!G47</f>
        <v>0</v>
      </c>
      <c r="H47" s="232">
        <f t="shared" si="3"/>
        <v>0</v>
      </c>
      <c r="I47" s="55">
        <v>3</v>
      </c>
    </row>
    <row r="48" spans="1:9" hidden="1" x14ac:dyDescent="0.25">
      <c r="A48" s="233">
        <f>'Gols marcats'!A48</f>
        <v>0</v>
      </c>
      <c r="B48" s="250">
        <f>'Gols marcats'!B48</f>
        <v>0</v>
      </c>
      <c r="C48" s="251">
        <f>'Gols marcats'!C48</f>
        <v>0</v>
      </c>
      <c r="D48" s="252">
        <f>'Gols marcats'!D48</f>
        <v>0</v>
      </c>
      <c r="E48" s="253">
        <f>'Gols marcats'!E48</f>
        <v>0</v>
      </c>
      <c r="F48" s="251">
        <f>'Gols marcats'!F48</f>
        <v>0</v>
      </c>
      <c r="G48" s="254">
        <f>'Gols marcats'!G48</f>
        <v>0</v>
      </c>
      <c r="H48" s="232">
        <f t="shared" si="3"/>
        <v>0</v>
      </c>
      <c r="I48" s="55">
        <v>4</v>
      </c>
    </row>
    <row r="49" spans="1:14" hidden="1" x14ac:dyDescent="0.25">
      <c r="A49" s="233">
        <f>'Gols marcats'!A49</f>
        <v>0</v>
      </c>
      <c r="B49" s="250">
        <f>'Gols marcats'!B49</f>
        <v>0</v>
      </c>
      <c r="C49" s="251">
        <f>'Gols marcats'!C49</f>
        <v>0</v>
      </c>
      <c r="D49" s="252">
        <f>'Gols marcats'!D49</f>
        <v>0</v>
      </c>
      <c r="E49" s="253">
        <f>'Gols marcats'!E49</f>
        <v>0</v>
      </c>
      <c r="F49" s="251">
        <f>'Gols marcats'!F49</f>
        <v>0</v>
      </c>
      <c r="G49" s="254">
        <f>'Gols marcats'!G49</f>
        <v>0</v>
      </c>
      <c r="H49" s="232">
        <f t="shared" si="3"/>
        <v>0</v>
      </c>
      <c r="I49" s="55">
        <v>5</v>
      </c>
    </row>
    <row r="50" spans="1:14" ht="13.8" hidden="1" thickBot="1" x14ac:dyDescent="0.3">
      <c r="A50" s="233">
        <f>'Gols marcats'!A50</f>
        <v>0</v>
      </c>
      <c r="B50" s="250">
        <f>'Gols marcats'!B50</f>
        <v>0</v>
      </c>
      <c r="C50" s="251">
        <f>'Gols marcats'!C50</f>
        <v>0</v>
      </c>
      <c r="D50" s="252">
        <f>'Gols marcats'!D50</f>
        <v>0</v>
      </c>
      <c r="E50" s="253">
        <f>'Gols marcats'!E50</f>
        <v>0</v>
      </c>
      <c r="F50" s="251">
        <f>'Gols marcats'!F50</f>
        <v>0</v>
      </c>
      <c r="G50" s="254">
        <f>'Gols marcats'!G50</f>
        <v>0</v>
      </c>
      <c r="H50" s="232">
        <f t="shared" si="3"/>
        <v>0</v>
      </c>
      <c r="I50" s="55">
        <v>6</v>
      </c>
    </row>
    <row r="51" spans="1:14" ht="14.4" thickTop="1" thickBot="1" x14ac:dyDescent="0.3">
      <c r="A51" s="292" t="s">
        <v>70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40" t="s">
        <v>57</v>
      </c>
    </row>
    <row r="52" spans="1:14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4" ht="13.8" thickBot="1" x14ac:dyDescent="0.3">
      <c r="A53" s="27"/>
      <c r="B53" s="28">
        <f>SUM(B3:B50)</f>
        <v>1</v>
      </c>
      <c r="C53" s="29">
        <f>B53/N53</f>
        <v>5.2631578947368418E-2</v>
      </c>
      <c r="D53" s="28">
        <f>SUM(C3:C50)</f>
        <v>8</v>
      </c>
      <c r="E53" s="29">
        <f>D53/N53</f>
        <v>0.42105263157894735</v>
      </c>
      <c r="F53" s="28">
        <f>SUM(D3:D50)</f>
        <v>4</v>
      </c>
      <c r="G53" s="29">
        <f>F53/N53</f>
        <v>0.21052631578947367</v>
      </c>
      <c r="H53" s="28">
        <f>SUM(E3:E50)</f>
        <v>1</v>
      </c>
      <c r="I53" s="29">
        <f>H53/N53</f>
        <v>5.2631578947368418E-2</v>
      </c>
      <c r="J53" s="28">
        <f>SUM(F3:F50)</f>
        <v>1</v>
      </c>
      <c r="K53" s="29">
        <f>J53/N53</f>
        <v>5.2631578947368418E-2</v>
      </c>
      <c r="L53" s="28">
        <f>SUM(G3:G50)</f>
        <v>4</v>
      </c>
      <c r="M53" s="29">
        <f>L53/N53</f>
        <v>0.21052631578947367</v>
      </c>
      <c r="N53" s="32">
        <f>SUM(B53,D53,F53,H53,J53,L53)</f>
        <v>19</v>
      </c>
    </row>
    <row r="54" spans="1:14" ht="13.8" thickTop="1" x14ac:dyDescent="0.25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4"/>
  <sheetViews>
    <sheetView zoomScale="67" workbookViewId="0">
      <selection activeCell="M53" sqref="M53"/>
    </sheetView>
  </sheetViews>
  <sheetFormatPr baseColWidth="10"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</row>
    <row r="3" spans="1:9" ht="13.8" thickTop="1" x14ac:dyDescent="0.25">
      <c r="A3" s="233" t="str">
        <f>'U.E. ALZIRA'!X3</f>
        <v>Penya Esportiva</v>
      </c>
      <c r="B3" s="250">
        <f>'Gols encaixats'!B3</f>
        <v>0</v>
      </c>
      <c r="C3" s="251">
        <f>'Gols encaixats'!C3</f>
        <v>0</v>
      </c>
      <c r="D3" s="252">
        <f>'Gols encaixats'!D3</f>
        <v>0</v>
      </c>
      <c r="E3" s="253">
        <f>'Gols encaixats'!E3</f>
        <v>0</v>
      </c>
      <c r="F3" s="251">
        <f>'Gols encaixats'!F3</f>
        <v>0</v>
      </c>
      <c r="G3" s="255">
        <f>'Gols encaixats'!G3</f>
        <v>0</v>
      </c>
      <c r="H3" s="256">
        <f>'Gols encaixats'!H3</f>
        <v>0</v>
      </c>
      <c r="I3" s="55">
        <v>1</v>
      </c>
    </row>
    <row r="4" spans="1:9" x14ac:dyDescent="0.25">
      <c r="A4" s="233"/>
      <c r="B4" s="250"/>
      <c r="C4" s="251"/>
      <c r="D4" s="252"/>
      <c r="E4" s="253"/>
      <c r="F4" s="251"/>
      <c r="G4" s="255"/>
      <c r="H4" s="256"/>
      <c r="I4" s="55"/>
    </row>
    <row r="5" spans="1:9" x14ac:dyDescent="0.25">
      <c r="A5" s="233" t="str">
        <f>'U.E. ALZIRA'!Z3</f>
        <v>Lleida</v>
      </c>
      <c r="B5" s="250">
        <f>'Gols encaixats'!B5</f>
        <v>0</v>
      </c>
      <c r="C5" s="251">
        <f>'Gols encaixats'!C5</f>
        <v>1</v>
      </c>
      <c r="D5" s="252">
        <f>'Gols encaixats'!D5</f>
        <v>0</v>
      </c>
      <c r="E5" s="253">
        <f>'Gols encaixats'!E5</f>
        <v>0</v>
      </c>
      <c r="F5" s="251">
        <f>'Gols encaixats'!F5</f>
        <v>1</v>
      </c>
      <c r="G5" s="255">
        <f>'Gols encaixats'!G5</f>
        <v>0</v>
      </c>
      <c r="H5" s="256">
        <f>'Gols encaixats'!H5</f>
        <v>2</v>
      </c>
      <c r="I5" s="55">
        <v>3</v>
      </c>
    </row>
    <row r="6" spans="1:9" x14ac:dyDescent="0.25">
      <c r="A6" s="233"/>
      <c r="B6" s="250"/>
      <c r="C6" s="251"/>
      <c r="D6" s="252"/>
      <c r="E6" s="253"/>
      <c r="F6" s="251"/>
      <c r="G6" s="255"/>
      <c r="H6" s="256"/>
      <c r="I6" s="55"/>
    </row>
    <row r="7" spans="1:9" x14ac:dyDescent="0.25">
      <c r="A7" s="233" t="str">
        <f>'U.E. ALZIRA'!AB3</f>
        <v>Formentera</v>
      </c>
      <c r="B7" s="250">
        <f>'Gols encaixats'!B7</f>
        <v>0</v>
      </c>
      <c r="C7" s="251">
        <f>'Gols encaixats'!C7</f>
        <v>0</v>
      </c>
      <c r="D7" s="252">
        <f>'Gols encaixats'!D7</f>
        <v>0</v>
      </c>
      <c r="E7" s="253">
        <f>'Gols encaixats'!E7</f>
        <v>0</v>
      </c>
      <c r="F7" s="251">
        <f>'Gols encaixats'!F7</f>
        <v>2</v>
      </c>
      <c r="G7" s="255">
        <f>'Gols encaixats'!G7</f>
        <v>0</v>
      </c>
      <c r="H7" s="256">
        <f>'Gols encaixats'!H7</f>
        <v>2</v>
      </c>
      <c r="I7" s="55">
        <v>5</v>
      </c>
    </row>
    <row r="8" spans="1:9" x14ac:dyDescent="0.25">
      <c r="A8" s="233"/>
      <c r="B8" s="250"/>
      <c r="C8" s="251"/>
      <c r="D8" s="252"/>
      <c r="E8" s="253"/>
      <c r="F8" s="251"/>
      <c r="G8" s="255"/>
      <c r="H8" s="256"/>
      <c r="I8" s="55"/>
    </row>
    <row r="9" spans="1:9" x14ac:dyDescent="0.25">
      <c r="A9" s="233" t="str">
        <f>'U.E. ALZIRA'!AD3</f>
        <v>Sant Andreu</v>
      </c>
      <c r="B9" s="250">
        <f>'Gols encaixats'!B9</f>
        <v>0</v>
      </c>
      <c r="C9" s="251">
        <f>'Gols encaixats'!C9</f>
        <v>0</v>
      </c>
      <c r="D9" s="252">
        <f>'Gols encaixats'!D9</f>
        <v>0</v>
      </c>
      <c r="E9" s="253">
        <f>'Gols encaixats'!E9</f>
        <v>0</v>
      </c>
      <c r="F9" s="251">
        <f>'Gols encaixats'!F9</f>
        <v>0</v>
      </c>
      <c r="G9" s="255">
        <f>'Gols encaixats'!G9</f>
        <v>1</v>
      </c>
      <c r="H9" s="256">
        <f>'Gols encaixats'!H9</f>
        <v>1</v>
      </c>
      <c r="I9" s="55">
        <v>7</v>
      </c>
    </row>
    <row r="10" spans="1:9" x14ac:dyDescent="0.25">
      <c r="A10" s="233"/>
      <c r="B10" s="250"/>
      <c r="C10" s="251"/>
      <c r="D10" s="252"/>
      <c r="E10" s="253"/>
      <c r="F10" s="251"/>
      <c r="G10" s="255"/>
      <c r="H10" s="256"/>
      <c r="I10" s="55"/>
    </row>
    <row r="11" spans="1:9" x14ac:dyDescent="0.25">
      <c r="A11" s="233" t="str">
        <f>'U.E. ALZIRA'!AF3</f>
        <v>Penya Indendent</v>
      </c>
      <c r="B11" s="250">
        <f>'Gols encaixats'!B11</f>
        <v>0</v>
      </c>
      <c r="C11" s="251">
        <f>'Gols encaixats'!C11</f>
        <v>0</v>
      </c>
      <c r="D11" s="252">
        <f>'Gols encaixats'!D11</f>
        <v>0</v>
      </c>
      <c r="E11" s="253">
        <f>'Gols encaixats'!E11</f>
        <v>0</v>
      </c>
      <c r="F11" s="251">
        <f>'Gols encaixats'!F11</f>
        <v>0</v>
      </c>
      <c r="G11" s="255">
        <f>'Gols encaixats'!G11</f>
        <v>0</v>
      </c>
      <c r="H11" s="256">
        <f>'Gols encaixats'!H11</f>
        <v>0</v>
      </c>
      <c r="I11" s="55">
        <v>9</v>
      </c>
    </row>
    <row r="12" spans="1:9" x14ac:dyDescent="0.25">
      <c r="A12" s="233"/>
      <c r="B12" s="250"/>
      <c r="C12" s="251"/>
      <c r="D12" s="252"/>
      <c r="E12" s="253"/>
      <c r="F12" s="251"/>
      <c r="G12" s="255"/>
      <c r="H12" s="256"/>
      <c r="I12" s="55"/>
    </row>
    <row r="13" spans="1:9" x14ac:dyDescent="0.25">
      <c r="A13" s="233" t="str">
        <f>'U.E. ALZIRA'!AH3</f>
        <v>Europa</v>
      </c>
      <c r="B13" s="250">
        <f>'Gols encaixats'!B13</f>
        <v>0</v>
      </c>
      <c r="C13" s="251">
        <f>'Gols encaixats'!C13</f>
        <v>0</v>
      </c>
      <c r="D13" s="252">
        <f>'Gols encaixats'!D13</f>
        <v>0</v>
      </c>
      <c r="E13" s="253">
        <f>'Gols encaixats'!E13</f>
        <v>0</v>
      </c>
      <c r="F13" s="251">
        <f>'Gols encaixats'!F13</f>
        <v>0</v>
      </c>
      <c r="G13" s="255">
        <f>'Gols encaixats'!G13</f>
        <v>0</v>
      </c>
      <c r="H13" s="256">
        <f>'Gols encaixats'!H13</f>
        <v>0</v>
      </c>
      <c r="I13" s="55">
        <v>11</v>
      </c>
    </row>
    <row r="14" spans="1:9" x14ac:dyDescent="0.25">
      <c r="A14" s="233"/>
      <c r="B14" s="250"/>
      <c r="C14" s="251"/>
      <c r="D14" s="252"/>
      <c r="E14" s="253"/>
      <c r="F14" s="251"/>
      <c r="G14" s="255"/>
      <c r="H14" s="256"/>
      <c r="I14" s="55"/>
    </row>
    <row r="15" spans="1:9" x14ac:dyDescent="0.25">
      <c r="A15" s="233" t="str">
        <f>'U.E. ALZIRA'!AJ3</f>
        <v>La Nucia</v>
      </c>
      <c r="B15" s="250">
        <f>'Gols encaixats'!B15</f>
        <v>0</v>
      </c>
      <c r="C15" s="251">
        <f>'Gols encaixats'!C15</f>
        <v>0</v>
      </c>
      <c r="D15" s="252">
        <f>'Gols encaixats'!D15</f>
        <v>0</v>
      </c>
      <c r="E15" s="253">
        <f>'Gols encaixats'!E15</f>
        <v>0</v>
      </c>
      <c r="F15" s="251">
        <f>'Gols encaixats'!F15</f>
        <v>0</v>
      </c>
      <c r="G15" s="255">
        <f>'Gols encaixats'!G15</f>
        <v>0</v>
      </c>
      <c r="H15" s="256">
        <f>'Gols encaixats'!H15</f>
        <v>0</v>
      </c>
      <c r="I15" s="55">
        <v>13</v>
      </c>
    </row>
    <row r="16" spans="1:9" x14ac:dyDescent="0.25">
      <c r="A16" s="233"/>
      <c r="B16" s="250"/>
      <c r="C16" s="251"/>
      <c r="D16" s="252"/>
      <c r="E16" s="253"/>
      <c r="F16" s="251"/>
      <c r="G16" s="255"/>
      <c r="H16" s="256"/>
      <c r="I16" s="55"/>
    </row>
    <row r="17" spans="1:9" x14ac:dyDescent="0.25">
      <c r="A17" s="233"/>
      <c r="B17" s="250"/>
      <c r="C17" s="251"/>
      <c r="D17" s="252"/>
      <c r="E17" s="253"/>
      <c r="F17" s="251"/>
      <c r="G17" s="255"/>
      <c r="H17" s="256"/>
      <c r="I17" s="55"/>
    </row>
    <row r="18" spans="1:9" x14ac:dyDescent="0.25">
      <c r="A18" s="233" t="str">
        <f>'U.E. ALZIRA'!AM3</f>
        <v>Saguntino</v>
      </c>
      <c r="B18" s="250">
        <f>'Gols encaixats'!B18</f>
        <v>0</v>
      </c>
      <c r="C18" s="251">
        <f>'Gols encaixats'!C18</f>
        <v>1</v>
      </c>
      <c r="D18" s="252">
        <f>'Gols encaixats'!D18</f>
        <v>0</v>
      </c>
      <c r="E18" s="253">
        <f>'Gols encaixats'!E18</f>
        <v>0</v>
      </c>
      <c r="F18" s="251">
        <f>'Gols encaixats'!F18</f>
        <v>0</v>
      </c>
      <c r="G18" s="255">
        <f>'Gols encaixats'!G18</f>
        <v>0</v>
      </c>
      <c r="H18" s="256">
        <f>'Gols encaixats'!H18</f>
        <v>1</v>
      </c>
      <c r="I18" s="55">
        <v>16</v>
      </c>
    </row>
    <row r="19" spans="1:9" x14ac:dyDescent="0.25">
      <c r="A19" s="233"/>
      <c r="B19" s="250"/>
      <c r="C19" s="251"/>
      <c r="D19" s="252"/>
      <c r="E19" s="253"/>
      <c r="F19" s="251"/>
      <c r="G19" s="255"/>
      <c r="H19" s="256"/>
      <c r="I19" s="55"/>
    </row>
    <row r="20" spans="1:9" x14ac:dyDescent="0.25">
      <c r="A20" s="233"/>
      <c r="B20" s="250"/>
      <c r="C20" s="251"/>
      <c r="D20" s="252"/>
      <c r="E20" s="253"/>
      <c r="F20" s="251"/>
      <c r="G20" s="255"/>
      <c r="H20" s="256"/>
      <c r="I20" s="55"/>
    </row>
    <row r="21" spans="1:9" x14ac:dyDescent="0.25">
      <c r="A21" s="233" t="str">
        <f>'U.E. ALZIRA'!AP3</f>
        <v>Badalona</v>
      </c>
      <c r="B21" s="250">
        <f>'Gols encaixats'!B21</f>
        <v>0</v>
      </c>
      <c r="C21" s="251">
        <f>'Gols encaixats'!C21</f>
        <v>0</v>
      </c>
      <c r="D21" s="252">
        <f>'Gols encaixats'!D21</f>
        <v>1</v>
      </c>
      <c r="E21" s="253">
        <f>'Gols encaixats'!E21</f>
        <v>0</v>
      </c>
      <c r="F21" s="251">
        <f>'Gols encaixats'!F21</f>
        <v>0</v>
      </c>
      <c r="G21" s="255">
        <f>'Gols encaixats'!G21</f>
        <v>0</v>
      </c>
      <c r="H21" s="256">
        <f>'Gols encaixats'!H21</f>
        <v>1</v>
      </c>
      <c r="I21" s="55">
        <v>19</v>
      </c>
    </row>
    <row r="22" spans="1:9" x14ac:dyDescent="0.25">
      <c r="A22" s="233"/>
      <c r="B22" s="250"/>
      <c r="C22" s="251"/>
      <c r="D22" s="252"/>
      <c r="E22" s="253"/>
      <c r="F22" s="251"/>
      <c r="G22" s="255"/>
      <c r="H22" s="256"/>
      <c r="I22" s="55"/>
    </row>
    <row r="23" spans="1:9" x14ac:dyDescent="0.25">
      <c r="A23" s="233" t="str">
        <f>'U.E. ALZIRA'!AR3</f>
        <v>Espanyol B</v>
      </c>
      <c r="B23" s="250">
        <f>'Gols encaixats'!B23</f>
        <v>1</v>
      </c>
      <c r="C23" s="251">
        <f>'Gols encaixats'!C23</f>
        <v>0</v>
      </c>
      <c r="D23" s="252">
        <f>'Gols encaixats'!D23</f>
        <v>1</v>
      </c>
      <c r="E23" s="253">
        <f>'Gols encaixats'!E23</f>
        <v>0</v>
      </c>
      <c r="F23" s="251">
        <f>'Gols encaixats'!F23</f>
        <v>0</v>
      </c>
      <c r="G23" s="255">
        <f>'Gols encaixats'!G23</f>
        <v>0</v>
      </c>
      <c r="H23" s="256">
        <f>'Gols encaixats'!H23</f>
        <v>2</v>
      </c>
      <c r="I23" s="55">
        <v>21</v>
      </c>
    </row>
    <row r="24" spans="1:9" x14ac:dyDescent="0.25">
      <c r="A24" s="233"/>
      <c r="B24" s="250"/>
      <c r="C24" s="251"/>
      <c r="D24" s="252"/>
      <c r="E24" s="253"/>
      <c r="F24" s="251"/>
      <c r="G24" s="255"/>
      <c r="H24" s="256"/>
      <c r="I24" s="55"/>
    </row>
    <row r="25" spans="1:9" x14ac:dyDescent="0.25">
      <c r="A25" s="233" t="str">
        <f>'U.E. ALZIRA'!AT3</f>
        <v>Torrent</v>
      </c>
      <c r="B25" s="250">
        <f>'Gols encaixats'!B25</f>
        <v>0</v>
      </c>
      <c r="C25" s="251">
        <f>'Gols encaixats'!C25</f>
        <v>1</v>
      </c>
      <c r="D25" s="252">
        <f>'Gols encaixats'!D25</f>
        <v>0</v>
      </c>
      <c r="E25" s="253">
        <f>'Gols encaixats'!E25</f>
        <v>0</v>
      </c>
      <c r="F25" s="251">
        <f>'Gols encaixats'!F25</f>
        <v>0</v>
      </c>
      <c r="G25" s="255">
        <f>'Gols encaixats'!G25</f>
        <v>0</v>
      </c>
      <c r="H25" s="256">
        <f>'Gols encaixats'!H25</f>
        <v>1</v>
      </c>
      <c r="I25" s="55">
        <v>23</v>
      </c>
    </row>
    <row r="26" spans="1:9" x14ac:dyDescent="0.25">
      <c r="A26" s="233"/>
      <c r="B26" s="250"/>
      <c r="C26" s="251"/>
      <c r="D26" s="252"/>
      <c r="E26" s="253"/>
      <c r="F26" s="251"/>
      <c r="G26" s="255"/>
      <c r="H26" s="256"/>
      <c r="I26" s="55"/>
    </row>
    <row r="27" spans="1:9" x14ac:dyDescent="0.25">
      <c r="A27" s="233" t="str">
        <f>'U.E. ALZIRA'!AV3</f>
        <v>Andratx</v>
      </c>
      <c r="B27" s="250">
        <f>'Gols encaixats'!B27</f>
        <v>0</v>
      </c>
      <c r="C27" s="251">
        <f>'Gols encaixats'!C27</f>
        <v>0</v>
      </c>
      <c r="D27" s="252">
        <f>'Gols encaixats'!D27</f>
        <v>0</v>
      </c>
      <c r="E27" s="253">
        <f>'Gols encaixats'!E27</f>
        <v>1</v>
      </c>
      <c r="F27" s="251">
        <f>'Gols encaixats'!F27</f>
        <v>1</v>
      </c>
      <c r="G27" s="255">
        <f>'Gols encaixats'!G27</f>
        <v>0</v>
      </c>
      <c r="H27" s="256">
        <f>'Gols encaixats'!H27</f>
        <v>2</v>
      </c>
      <c r="I27" s="55">
        <v>25</v>
      </c>
    </row>
    <row r="28" spans="1:9" x14ac:dyDescent="0.25">
      <c r="A28" s="233"/>
      <c r="B28" s="250"/>
      <c r="C28" s="251"/>
      <c r="D28" s="252"/>
      <c r="E28" s="253"/>
      <c r="F28" s="251"/>
      <c r="G28" s="255"/>
      <c r="H28" s="256"/>
      <c r="I28" s="55"/>
    </row>
    <row r="29" spans="1:9" x14ac:dyDescent="0.25">
      <c r="A29" s="233" t="str">
        <f>'U.E. ALZIRA'!AX3</f>
        <v>Cerdanyola</v>
      </c>
      <c r="B29" s="250">
        <f>'Gols encaixats'!B29</f>
        <v>0</v>
      </c>
      <c r="C29" s="251">
        <f>'Gols encaixats'!C29</f>
        <v>0</v>
      </c>
      <c r="D29" s="252">
        <f>'Gols encaixats'!D29</f>
        <v>0</v>
      </c>
      <c r="E29" s="253">
        <f>'Gols encaixats'!E29</f>
        <v>0</v>
      </c>
      <c r="F29" s="251">
        <f>'Gols encaixats'!F29</f>
        <v>0</v>
      </c>
      <c r="G29" s="255">
        <f>'Gols encaixats'!G29</f>
        <v>0</v>
      </c>
      <c r="H29" s="256">
        <f>'Gols encaixats'!H29</f>
        <v>0</v>
      </c>
      <c r="I29" s="55">
        <v>27</v>
      </c>
    </row>
    <row r="30" spans="1:9" x14ac:dyDescent="0.25">
      <c r="A30" s="233"/>
      <c r="B30" s="250"/>
      <c r="C30" s="251"/>
      <c r="D30" s="252"/>
      <c r="E30" s="253"/>
      <c r="F30" s="251"/>
      <c r="G30" s="255"/>
      <c r="H30" s="256"/>
      <c r="I30" s="55"/>
    </row>
    <row r="31" spans="1:9" x14ac:dyDescent="0.25">
      <c r="A31" s="233" t="str">
        <f>'U.E. ALZIRA'!AZ3</f>
        <v>Hèrcules</v>
      </c>
      <c r="B31" s="250">
        <f>'Gols encaixats'!B31</f>
        <v>0</v>
      </c>
      <c r="C31" s="251">
        <f>'Gols encaixats'!C31</f>
        <v>0</v>
      </c>
      <c r="D31" s="252">
        <f>'Gols encaixats'!D31</f>
        <v>0</v>
      </c>
      <c r="E31" s="253">
        <f>'Gols encaixats'!E31</f>
        <v>0</v>
      </c>
      <c r="F31" s="251">
        <f>'Gols encaixats'!F31</f>
        <v>0</v>
      </c>
      <c r="G31" s="255">
        <f>'Gols encaixats'!G31</f>
        <v>1</v>
      </c>
      <c r="H31" s="256">
        <f>'Gols encaixats'!H31</f>
        <v>1</v>
      </c>
      <c r="I31" s="55">
        <v>29</v>
      </c>
    </row>
    <row r="32" spans="1:9" x14ac:dyDescent="0.25">
      <c r="A32" s="233"/>
      <c r="B32" s="250"/>
      <c r="C32" s="251"/>
      <c r="D32" s="252"/>
      <c r="E32" s="253"/>
      <c r="F32" s="251"/>
      <c r="G32" s="255"/>
      <c r="H32" s="256"/>
      <c r="I32" s="55"/>
    </row>
    <row r="33" spans="1:9" x14ac:dyDescent="0.25">
      <c r="A33" s="233" t="s">
        <v>213</v>
      </c>
      <c r="B33" s="250">
        <f>'Gols encaixats'!B33</f>
        <v>1</v>
      </c>
      <c r="C33" s="251">
        <f>'Gols encaixats'!C33</f>
        <v>0</v>
      </c>
      <c r="D33" s="252">
        <f>'Gols encaixats'!D33</f>
        <v>0</v>
      </c>
      <c r="E33" s="253">
        <f>'Gols encaixats'!E33</f>
        <v>1</v>
      </c>
      <c r="F33" s="251">
        <f>'Gols encaixats'!F33</f>
        <v>1</v>
      </c>
      <c r="G33" s="255">
        <f>'Gols encaixats'!G33</f>
        <v>0</v>
      </c>
      <c r="H33" s="256">
        <f>'Gols encaixats'!H33</f>
        <v>3</v>
      </c>
      <c r="I33" s="55">
        <v>31</v>
      </c>
    </row>
    <row r="34" spans="1:9" x14ac:dyDescent="0.25">
      <c r="A34" s="233" t="str">
        <f>'U.E. ALZIRA'!BC3</f>
        <v>Mestalla</v>
      </c>
      <c r="B34" s="250">
        <f>'Gols encaixats'!B34</f>
        <v>0</v>
      </c>
      <c r="C34" s="251">
        <f>'Gols encaixats'!C34</f>
        <v>0</v>
      </c>
      <c r="D34" s="252">
        <f>'Gols encaixats'!D34</f>
        <v>0</v>
      </c>
      <c r="E34" s="253">
        <f>'Gols encaixats'!E34</f>
        <v>1</v>
      </c>
      <c r="F34" s="251">
        <f>'Gols encaixats'!F34</f>
        <v>0</v>
      </c>
      <c r="G34" s="255">
        <f>'Gols encaixats'!G34</f>
        <v>0</v>
      </c>
      <c r="H34" s="256">
        <f>'Gols encaixats'!H34</f>
        <v>1</v>
      </c>
      <c r="I34" s="55">
        <v>32</v>
      </c>
    </row>
    <row r="35" spans="1:9" x14ac:dyDescent="0.25">
      <c r="A35" s="233"/>
      <c r="B35" s="250"/>
      <c r="C35" s="251"/>
      <c r="D35" s="252"/>
      <c r="E35" s="253"/>
      <c r="F35" s="251"/>
      <c r="G35" s="255"/>
      <c r="H35" s="256"/>
      <c r="I35" s="55"/>
    </row>
    <row r="36" spans="1:9" ht="13.8" thickBot="1" x14ac:dyDescent="0.3">
      <c r="A36" s="233" t="str">
        <f>'U.E. ALZIRA'!BE3</f>
        <v>Manresa</v>
      </c>
      <c r="B36" s="250">
        <f>'Gols encaixats'!B36</f>
        <v>0</v>
      </c>
      <c r="C36" s="251">
        <f>'Gols encaixats'!C36</f>
        <v>0</v>
      </c>
      <c r="D36" s="252">
        <f>'Gols encaixats'!D36</f>
        <v>0</v>
      </c>
      <c r="E36" s="253">
        <f>'Gols encaixats'!E36</f>
        <v>0</v>
      </c>
      <c r="F36" s="251">
        <f>'Gols encaixats'!F36</f>
        <v>0</v>
      </c>
      <c r="G36" s="255">
        <f>'Gols encaixats'!G36</f>
        <v>0</v>
      </c>
      <c r="H36" s="256">
        <f>'Gols encaixats'!H36</f>
        <v>0</v>
      </c>
      <c r="I36" s="55">
        <v>34</v>
      </c>
    </row>
    <row r="37" spans="1:9" hidden="1" x14ac:dyDescent="0.25">
      <c r="A37" s="233"/>
      <c r="B37" s="250">
        <f>'Gols encaixats'!B37</f>
        <v>0</v>
      </c>
      <c r="C37" s="251">
        <f>'Gols encaixats'!C37</f>
        <v>0</v>
      </c>
      <c r="D37" s="252">
        <f>'Gols encaixats'!D37</f>
        <v>0</v>
      </c>
      <c r="E37" s="253">
        <f>'Gols encaixats'!E37</f>
        <v>0</v>
      </c>
      <c r="F37" s="251">
        <f>'Gols encaixats'!F37</f>
        <v>0</v>
      </c>
      <c r="G37" s="255">
        <f>'Gols encaixats'!G37</f>
        <v>0</v>
      </c>
      <c r="H37" s="256">
        <f>'Gols encaixats'!H37</f>
        <v>0</v>
      </c>
      <c r="I37" s="55">
        <v>35</v>
      </c>
    </row>
    <row r="38" spans="1:9" hidden="1" x14ac:dyDescent="0.25">
      <c r="A38" s="233">
        <f>'Gols marcats'!A38</f>
        <v>0</v>
      </c>
      <c r="B38" s="250">
        <f>'Gols encaixats'!B38</f>
        <v>0</v>
      </c>
      <c r="C38" s="251">
        <f>'Gols encaixats'!C38</f>
        <v>0</v>
      </c>
      <c r="D38" s="252">
        <f>'Gols encaixats'!D38</f>
        <v>0</v>
      </c>
      <c r="E38" s="253">
        <f>'Gols encaixats'!E38</f>
        <v>0</v>
      </c>
      <c r="F38" s="251">
        <f>'Gols encaixats'!F38</f>
        <v>0</v>
      </c>
      <c r="G38" s="255">
        <f>'Gols encaixats'!G38</f>
        <v>0</v>
      </c>
      <c r="H38" s="256">
        <f>'Gols encaixats'!H38</f>
        <v>0</v>
      </c>
      <c r="I38" s="55">
        <v>36</v>
      </c>
    </row>
    <row r="39" spans="1:9" hidden="1" x14ac:dyDescent="0.25">
      <c r="A39" s="233">
        <f>'Gols marcats'!A39</f>
        <v>0</v>
      </c>
      <c r="B39" s="250">
        <f>'Gols encaixats'!B39</f>
        <v>0</v>
      </c>
      <c r="C39" s="251">
        <f>'Gols encaixats'!C39</f>
        <v>0</v>
      </c>
      <c r="D39" s="252">
        <f>'Gols encaixats'!D39</f>
        <v>0</v>
      </c>
      <c r="E39" s="253">
        <f>'Gols encaixats'!E39</f>
        <v>0</v>
      </c>
      <c r="F39" s="251">
        <f>'Gols encaixats'!F39</f>
        <v>0</v>
      </c>
      <c r="G39" s="255">
        <f>'Gols encaixats'!G39</f>
        <v>0</v>
      </c>
      <c r="H39" s="256">
        <f>'Gols encaixats'!H39</f>
        <v>0</v>
      </c>
      <c r="I39" s="55">
        <v>37</v>
      </c>
    </row>
    <row r="40" spans="1:9" hidden="1" x14ac:dyDescent="0.25">
      <c r="A40" s="233">
        <f>'Gols marcats'!A40</f>
        <v>0</v>
      </c>
      <c r="B40" s="250">
        <f>'Gols encaixats'!B40</f>
        <v>0</v>
      </c>
      <c r="C40" s="251">
        <f>'Gols encaixats'!C40</f>
        <v>0</v>
      </c>
      <c r="D40" s="252">
        <f>'Gols encaixats'!D40</f>
        <v>0</v>
      </c>
      <c r="E40" s="253">
        <f>'Gols encaixats'!E40</f>
        <v>0</v>
      </c>
      <c r="F40" s="251">
        <f>'Gols encaixats'!F40</f>
        <v>0</v>
      </c>
      <c r="G40" s="255">
        <f>'Gols encaixats'!G40</f>
        <v>0</v>
      </c>
      <c r="H40" s="256">
        <f>'Gols encaixats'!H40</f>
        <v>0</v>
      </c>
      <c r="I40" s="55">
        <v>38</v>
      </c>
    </row>
    <row r="41" spans="1:9" hidden="1" x14ac:dyDescent="0.25">
      <c r="A41" s="233">
        <f>'Gols marcats'!A41</f>
        <v>0</v>
      </c>
      <c r="B41" s="250">
        <f>'Gols encaixats'!B41</f>
        <v>0</v>
      </c>
      <c r="C41" s="251">
        <f>'Gols encaixats'!C41</f>
        <v>0</v>
      </c>
      <c r="D41" s="252">
        <f>'Gols encaixats'!D41</f>
        <v>0</v>
      </c>
      <c r="E41" s="253">
        <f>'Gols encaixats'!E41</f>
        <v>0</v>
      </c>
      <c r="F41" s="251">
        <f>'Gols encaixats'!F41</f>
        <v>0</v>
      </c>
      <c r="G41" s="255">
        <f>'Gols encaixats'!G41</f>
        <v>0</v>
      </c>
      <c r="H41" s="256">
        <f>'Gols encaixats'!H41</f>
        <v>0</v>
      </c>
      <c r="I41" s="55">
        <v>39</v>
      </c>
    </row>
    <row r="42" spans="1:9" hidden="1" x14ac:dyDescent="0.25">
      <c r="A42" s="233">
        <f>'Gols marcats'!A42</f>
        <v>0</v>
      </c>
      <c r="B42" s="250">
        <f>'Gols encaixats'!B42</f>
        <v>0</v>
      </c>
      <c r="C42" s="251">
        <f>'Gols encaixats'!C42</f>
        <v>0</v>
      </c>
      <c r="D42" s="252">
        <f>'Gols encaixats'!D42</f>
        <v>0</v>
      </c>
      <c r="E42" s="253">
        <f>'Gols encaixats'!E42</f>
        <v>0</v>
      </c>
      <c r="F42" s="251">
        <f>'Gols encaixats'!F42</f>
        <v>0</v>
      </c>
      <c r="G42" s="255">
        <f>'Gols encaixats'!G42</f>
        <v>0</v>
      </c>
      <c r="H42" s="256">
        <f>'Gols encaixats'!H42</f>
        <v>0</v>
      </c>
      <c r="I42" s="55">
        <v>40</v>
      </c>
    </row>
    <row r="43" spans="1:9" hidden="1" x14ac:dyDescent="0.25">
      <c r="A43" s="233">
        <f>'Gols marcats'!A43</f>
        <v>0</v>
      </c>
      <c r="B43" s="250">
        <f>'Gols encaixats'!B43</f>
        <v>0</v>
      </c>
      <c r="C43" s="251">
        <f>'Gols encaixats'!C43</f>
        <v>0</v>
      </c>
      <c r="D43" s="252">
        <f>'Gols encaixats'!D43</f>
        <v>0</v>
      </c>
      <c r="E43" s="253">
        <f>'Gols encaixats'!E43</f>
        <v>0</v>
      </c>
      <c r="F43" s="251">
        <f>'Gols encaixats'!F43</f>
        <v>0</v>
      </c>
      <c r="G43" s="255">
        <f>'Gols encaixats'!G43</f>
        <v>0</v>
      </c>
      <c r="H43" s="256">
        <f>'Gols encaixats'!H43</f>
        <v>0</v>
      </c>
      <c r="I43" s="55">
        <v>41</v>
      </c>
    </row>
    <row r="44" spans="1:9" hidden="1" x14ac:dyDescent="0.25">
      <c r="A44" s="233">
        <f>'Gols marcats'!A44</f>
        <v>0</v>
      </c>
      <c r="B44" s="250">
        <f>'Gols encaixats'!B44</f>
        <v>0</v>
      </c>
      <c r="C44" s="251">
        <f>'Gols encaixats'!C44</f>
        <v>0</v>
      </c>
      <c r="D44" s="252">
        <f>'Gols encaixats'!D44</f>
        <v>0</v>
      </c>
      <c r="E44" s="253">
        <f>'Gols encaixats'!E44</f>
        <v>0</v>
      </c>
      <c r="F44" s="251">
        <f>'Gols encaixats'!F44</f>
        <v>0</v>
      </c>
      <c r="G44" s="255">
        <f>'Gols encaixats'!G44</f>
        <v>0</v>
      </c>
      <c r="H44" s="256">
        <f>'Gols encaixats'!H44</f>
        <v>0</v>
      </c>
      <c r="I44" s="55">
        <v>42</v>
      </c>
    </row>
    <row r="45" spans="1:9" hidden="1" x14ac:dyDescent="0.25">
      <c r="A45" s="233">
        <f>'Gols marcats'!A45</f>
        <v>0</v>
      </c>
      <c r="B45" s="250">
        <f>'Gols encaixats'!B45</f>
        <v>0</v>
      </c>
      <c r="C45" s="251">
        <f>'Gols encaixats'!C45</f>
        <v>0</v>
      </c>
      <c r="D45" s="252">
        <f>'Gols encaixats'!D45</f>
        <v>0</v>
      </c>
      <c r="E45" s="253">
        <f>'Gols encaixats'!E45</f>
        <v>0</v>
      </c>
      <c r="F45" s="251">
        <f>'Gols encaixats'!F45</f>
        <v>0</v>
      </c>
      <c r="G45" s="255">
        <f>'Gols encaixats'!G45</f>
        <v>0</v>
      </c>
      <c r="H45" s="256">
        <f>'Gols encaixats'!H45</f>
        <v>0</v>
      </c>
      <c r="I45" s="55">
        <v>1</v>
      </c>
    </row>
    <row r="46" spans="1:9" hidden="1" x14ac:dyDescent="0.25">
      <c r="A46" s="233">
        <f>'Gols marcats'!A46</f>
        <v>0</v>
      </c>
      <c r="B46" s="250">
        <f>'Gols encaixats'!B46</f>
        <v>0</v>
      </c>
      <c r="C46" s="251">
        <f>'Gols encaixats'!C46</f>
        <v>0</v>
      </c>
      <c r="D46" s="252">
        <f>'Gols encaixats'!D46</f>
        <v>0</v>
      </c>
      <c r="E46" s="253">
        <f>'Gols encaixats'!E46</f>
        <v>0</v>
      </c>
      <c r="F46" s="251">
        <f>'Gols encaixats'!F46</f>
        <v>0</v>
      </c>
      <c r="G46" s="255">
        <f>'Gols encaixats'!G46</f>
        <v>0</v>
      </c>
      <c r="H46" s="256">
        <f>'Gols encaixats'!H46</f>
        <v>0</v>
      </c>
      <c r="I46" s="55">
        <v>2</v>
      </c>
    </row>
    <row r="47" spans="1:9" hidden="1" x14ac:dyDescent="0.25">
      <c r="A47" s="233">
        <f>'Gols marcats'!A47</f>
        <v>0</v>
      </c>
      <c r="B47" s="250">
        <f>'Gols encaixats'!B47</f>
        <v>0</v>
      </c>
      <c r="C47" s="251">
        <f>'Gols encaixats'!C47</f>
        <v>0</v>
      </c>
      <c r="D47" s="252">
        <f>'Gols encaixats'!D47</f>
        <v>0</v>
      </c>
      <c r="E47" s="253">
        <f>'Gols encaixats'!E47</f>
        <v>0</v>
      </c>
      <c r="F47" s="251">
        <f>'Gols encaixats'!F47</f>
        <v>0</v>
      </c>
      <c r="G47" s="255">
        <f>'Gols encaixats'!G47</f>
        <v>0</v>
      </c>
      <c r="H47" s="256">
        <f>'Gols encaixats'!H47</f>
        <v>0</v>
      </c>
      <c r="I47" s="55">
        <v>3</v>
      </c>
    </row>
    <row r="48" spans="1:9" hidden="1" x14ac:dyDescent="0.25">
      <c r="A48" s="233">
        <f>'Gols marcats'!A48</f>
        <v>0</v>
      </c>
      <c r="B48" s="250">
        <f>'Gols encaixats'!B48</f>
        <v>0</v>
      </c>
      <c r="C48" s="251">
        <f>'Gols encaixats'!C48</f>
        <v>0</v>
      </c>
      <c r="D48" s="252">
        <f>'Gols encaixats'!D48</f>
        <v>0</v>
      </c>
      <c r="E48" s="253">
        <f>'Gols encaixats'!E48</f>
        <v>0</v>
      </c>
      <c r="F48" s="251">
        <f>'Gols encaixats'!F48</f>
        <v>0</v>
      </c>
      <c r="G48" s="255">
        <f>'Gols encaixats'!G48</f>
        <v>0</v>
      </c>
      <c r="H48" s="256">
        <f>'Gols encaixats'!H48</f>
        <v>0</v>
      </c>
      <c r="I48" s="55">
        <v>4</v>
      </c>
    </row>
    <row r="49" spans="1:14" hidden="1" x14ac:dyDescent="0.25">
      <c r="A49" s="233">
        <f>'Gols marcats'!A49</f>
        <v>0</v>
      </c>
      <c r="B49" s="250">
        <f>'Gols encaixats'!B49</f>
        <v>0</v>
      </c>
      <c r="C49" s="251">
        <f>'Gols encaixats'!C49</f>
        <v>0</v>
      </c>
      <c r="D49" s="252">
        <f>'Gols encaixats'!D49</f>
        <v>0</v>
      </c>
      <c r="E49" s="253">
        <f>'Gols encaixats'!E49</f>
        <v>0</v>
      </c>
      <c r="F49" s="251">
        <f>'Gols encaixats'!F49</f>
        <v>0</v>
      </c>
      <c r="G49" s="255">
        <f>'Gols encaixats'!G49</f>
        <v>0</v>
      </c>
      <c r="H49" s="256">
        <f>'Gols encaixats'!H49</f>
        <v>0</v>
      </c>
      <c r="I49" s="55">
        <v>5</v>
      </c>
    </row>
    <row r="50" spans="1:14" ht="13.8" hidden="1" thickBot="1" x14ac:dyDescent="0.3">
      <c r="A50" s="233">
        <f>'Gols marcats'!A50</f>
        <v>0</v>
      </c>
      <c r="B50" s="250">
        <f>'Gols encaixats'!B50</f>
        <v>0</v>
      </c>
      <c r="C50" s="251">
        <f>'Gols encaixats'!C50</f>
        <v>0</v>
      </c>
      <c r="D50" s="252">
        <f>'Gols encaixats'!D50</f>
        <v>0</v>
      </c>
      <c r="E50" s="253">
        <f>'Gols encaixats'!E50</f>
        <v>0</v>
      </c>
      <c r="F50" s="251">
        <f>'Gols encaixats'!F50</f>
        <v>0</v>
      </c>
      <c r="G50" s="255">
        <f>'Gols encaixats'!G50</f>
        <v>0</v>
      </c>
      <c r="H50" s="256">
        <f>'Gols encaixats'!H50</f>
        <v>0</v>
      </c>
      <c r="I50" s="55">
        <v>6</v>
      </c>
    </row>
    <row r="51" spans="1:14" ht="14.4" thickTop="1" thickBot="1" x14ac:dyDescent="0.3">
      <c r="A51" s="292" t="s">
        <v>71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40" t="s">
        <v>57</v>
      </c>
    </row>
    <row r="52" spans="1:14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4" ht="13.8" thickBot="1" x14ac:dyDescent="0.3">
      <c r="A53" s="27"/>
      <c r="B53" s="28">
        <f>SUM(B3:B43)</f>
        <v>2</v>
      </c>
      <c r="C53" s="29">
        <f>(B53/N53)</f>
        <v>0.11764705882352941</v>
      </c>
      <c r="D53" s="16">
        <f>SUM(C3:C43)</f>
        <v>3</v>
      </c>
      <c r="E53" s="29">
        <f>(D53/N53)</f>
        <v>0.17647058823529413</v>
      </c>
      <c r="F53" s="16">
        <f>SUM(D3:D43)</f>
        <v>2</v>
      </c>
      <c r="G53" s="30">
        <f>(F53/N53)</f>
        <v>0.11764705882352941</v>
      </c>
      <c r="H53" s="28">
        <f>SUM(E3:E43)</f>
        <v>3</v>
      </c>
      <c r="I53" s="29">
        <f>(H53/N53)</f>
        <v>0.17647058823529413</v>
      </c>
      <c r="J53" s="16">
        <f>SUM(F3:F43)</f>
        <v>5</v>
      </c>
      <c r="K53" s="29">
        <f>(J53/N53)</f>
        <v>0.29411764705882354</v>
      </c>
      <c r="L53" s="16">
        <f>SUM(G3:G43)</f>
        <v>2</v>
      </c>
      <c r="M53" s="30">
        <f>(L53/N53)</f>
        <v>0.11764705882352941</v>
      </c>
      <c r="N53" s="32">
        <f>SUM(H3:H50)</f>
        <v>17</v>
      </c>
    </row>
    <row r="54" spans="1:14" ht="13.8" thickTop="1" x14ac:dyDescent="0.25"/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5"/>
  <sheetViews>
    <sheetView zoomScale="67" workbookViewId="0">
      <selection activeCell="C53" activeCellId="4" sqref="M53 K53 I53 G53 C53"/>
    </sheetView>
  </sheetViews>
  <sheetFormatPr baseColWidth="10" defaultColWidth="11.44140625" defaultRowHeight="13.2" x14ac:dyDescent="0.25"/>
  <cols>
    <col min="1" max="1" width="14.88671875" customWidth="1"/>
    <col min="2" max="7" width="11.44140625" customWidth="1"/>
    <col min="8" max="8" width="11.44140625" style="1" customWidth="1"/>
  </cols>
  <sheetData>
    <row r="1" spans="1:9" ht="13.8" thickTop="1" x14ac:dyDescent="0.25">
      <c r="A1" s="10"/>
      <c r="B1" s="11"/>
      <c r="C1" s="7" t="s">
        <v>47</v>
      </c>
      <c r="D1" s="9"/>
      <c r="E1" s="8"/>
      <c r="F1" s="7" t="s">
        <v>48</v>
      </c>
      <c r="G1" s="12"/>
      <c r="H1" s="18"/>
    </row>
    <row r="2" spans="1:9" ht="13.8" thickBot="1" x14ac:dyDescent="0.3">
      <c r="A2" s="226"/>
      <c r="B2" s="227" t="s">
        <v>49</v>
      </c>
      <c r="C2" s="228" t="s">
        <v>50</v>
      </c>
      <c r="D2" s="229" t="s">
        <v>51</v>
      </c>
      <c r="E2" s="230" t="s">
        <v>52</v>
      </c>
      <c r="F2" s="228" t="s">
        <v>53</v>
      </c>
      <c r="G2" s="231" t="s">
        <v>54</v>
      </c>
      <c r="H2" s="58"/>
      <c r="I2" s="58" t="s">
        <v>55</v>
      </c>
    </row>
    <row r="3" spans="1:9" ht="13.8" thickTop="1" x14ac:dyDescent="0.25">
      <c r="A3" s="233"/>
      <c r="B3" s="250"/>
      <c r="C3" s="251"/>
      <c r="D3" s="252"/>
      <c r="E3" s="253"/>
      <c r="F3" s="251"/>
      <c r="G3" s="255"/>
      <c r="H3" s="232"/>
      <c r="I3" s="55"/>
    </row>
    <row r="4" spans="1:9" x14ac:dyDescent="0.25">
      <c r="A4" s="233" t="str">
        <f>'U.E. ALZIRA'!Y3</f>
        <v>Badalona</v>
      </c>
      <c r="B4" s="250">
        <f>'Gols marcats'!B4</f>
        <v>0</v>
      </c>
      <c r="C4" s="251">
        <f>'Gols marcats'!C4</f>
        <v>0</v>
      </c>
      <c r="D4" s="252">
        <f>'Gols marcats'!D4</f>
        <v>0</v>
      </c>
      <c r="E4" s="253">
        <f>'Gols marcats'!E4</f>
        <v>0</v>
      </c>
      <c r="F4" s="251">
        <f>'Gols marcats'!F4</f>
        <v>0</v>
      </c>
      <c r="G4" s="255">
        <f>'Gols marcats'!G4</f>
        <v>0</v>
      </c>
      <c r="H4" s="232">
        <f t="shared" ref="H4:H35" si="0">SUM(B4:G4)</f>
        <v>0</v>
      </c>
      <c r="I4" s="55">
        <v>2</v>
      </c>
    </row>
    <row r="5" spans="1:9" x14ac:dyDescent="0.25">
      <c r="A5" s="233"/>
      <c r="B5" s="250"/>
      <c r="C5" s="251"/>
      <c r="D5" s="252"/>
      <c r="E5" s="253"/>
      <c r="F5" s="251"/>
      <c r="G5" s="255"/>
      <c r="H5" s="232"/>
      <c r="I5" s="55"/>
    </row>
    <row r="6" spans="1:9" x14ac:dyDescent="0.25">
      <c r="A6" s="233" t="str">
        <f>'U.E. ALZIRA'!AA3</f>
        <v>Espanyol B</v>
      </c>
      <c r="B6" s="250">
        <f>'Gols marcats'!B6</f>
        <v>0</v>
      </c>
      <c r="C6" s="251">
        <f>'Gols marcats'!C6</f>
        <v>0</v>
      </c>
      <c r="D6" s="252">
        <f>'Gols marcats'!D6</f>
        <v>0</v>
      </c>
      <c r="E6" s="253">
        <f>'Gols marcats'!E6</f>
        <v>0</v>
      </c>
      <c r="F6" s="251">
        <f>'Gols marcats'!F6</f>
        <v>0</v>
      </c>
      <c r="G6" s="255">
        <f>'Gols marcats'!G6</f>
        <v>2</v>
      </c>
      <c r="H6" s="232">
        <f t="shared" si="0"/>
        <v>2</v>
      </c>
      <c r="I6" s="55">
        <v>4</v>
      </c>
    </row>
    <row r="7" spans="1:9" x14ac:dyDescent="0.25">
      <c r="A7" s="233"/>
      <c r="B7" s="250"/>
      <c r="C7" s="251"/>
      <c r="D7" s="252"/>
      <c r="E7" s="253"/>
      <c r="F7" s="251"/>
      <c r="G7" s="255"/>
      <c r="H7" s="232"/>
      <c r="I7" s="55"/>
    </row>
    <row r="8" spans="1:9" x14ac:dyDescent="0.25">
      <c r="A8" s="233" t="str">
        <f>'U.E. ALZIRA'!AC3</f>
        <v>Torrent</v>
      </c>
      <c r="B8" s="250">
        <f>'Gols marcats'!B8</f>
        <v>1</v>
      </c>
      <c r="C8" s="251">
        <f>'Gols marcats'!C8</f>
        <v>0</v>
      </c>
      <c r="D8" s="252">
        <f>'Gols marcats'!D8</f>
        <v>0</v>
      </c>
      <c r="E8" s="253">
        <f>'Gols marcats'!E8</f>
        <v>0</v>
      </c>
      <c r="F8" s="251">
        <f>'Gols marcats'!F8</f>
        <v>0</v>
      </c>
      <c r="G8" s="255">
        <f>'Gols marcats'!G8</f>
        <v>0</v>
      </c>
      <c r="H8" s="232">
        <f t="shared" si="0"/>
        <v>1</v>
      </c>
      <c r="I8" s="55">
        <v>6</v>
      </c>
    </row>
    <row r="9" spans="1:9" ht="12" customHeight="1" x14ac:dyDescent="0.25">
      <c r="A9" s="233"/>
      <c r="B9" s="250"/>
      <c r="C9" s="251"/>
      <c r="D9" s="252"/>
      <c r="E9" s="253"/>
      <c r="F9" s="251"/>
      <c r="G9" s="255"/>
      <c r="H9" s="232"/>
      <c r="I9" s="55"/>
    </row>
    <row r="10" spans="1:9" x14ac:dyDescent="0.25">
      <c r="A10" s="233" t="str">
        <f>'U.E. ALZIRA'!AE3</f>
        <v>Andratx</v>
      </c>
      <c r="B10" s="250">
        <f>'Gols marcats'!B10</f>
        <v>0</v>
      </c>
      <c r="C10" s="251">
        <f>'Gols marcats'!C10</f>
        <v>0</v>
      </c>
      <c r="D10" s="252">
        <f>'Gols marcats'!D10</f>
        <v>0</v>
      </c>
      <c r="E10" s="253">
        <f>'Gols marcats'!E10</f>
        <v>0</v>
      </c>
      <c r="F10" s="251">
        <f>'Gols marcats'!F10</f>
        <v>0</v>
      </c>
      <c r="G10" s="255">
        <f>'Gols marcats'!G10</f>
        <v>0</v>
      </c>
      <c r="H10" s="232">
        <f t="shared" si="0"/>
        <v>0</v>
      </c>
      <c r="I10" s="55">
        <v>8</v>
      </c>
    </row>
    <row r="11" spans="1:9" x14ac:dyDescent="0.25">
      <c r="A11" s="233"/>
      <c r="B11" s="250"/>
      <c r="C11" s="251"/>
      <c r="D11" s="252"/>
      <c r="E11" s="253"/>
      <c r="F11" s="251"/>
      <c r="G11" s="255"/>
      <c r="H11" s="232"/>
      <c r="I11" s="55"/>
    </row>
    <row r="12" spans="1:9" x14ac:dyDescent="0.25">
      <c r="A12" s="233" t="str">
        <f>'U.E. ALZIRA'!AG3</f>
        <v>Cerdanyola</v>
      </c>
      <c r="B12" s="250">
        <f>'Gols marcats'!B12</f>
        <v>0</v>
      </c>
      <c r="C12" s="251">
        <f>'Gols marcats'!C12</f>
        <v>0</v>
      </c>
      <c r="D12" s="252">
        <f>'Gols marcats'!D12</f>
        <v>0</v>
      </c>
      <c r="E12" s="253">
        <f>'Gols marcats'!E12</f>
        <v>2</v>
      </c>
      <c r="F12" s="251">
        <f>'Gols marcats'!F12</f>
        <v>0</v>
      </c>
      <c r="G12" s="255">
        <f>'Gols marcats'!G12</f>
        <v>0</v>
      </c>
      <c r="H12" s="232">
        <f t="shared" si="0"/>
        <v>2</v>
      </c>
      <c r="I12" s="55">
        <v>10</v>
      </c>
    </row>
    <row r="13" spans="1:9" ht="12" customHeight="1" x14ac:dyDescent="0.25">
      <c r="A13" s="233"/>
      <c r="B13" s="250"/>
      <c r="C13" s="251"/>
      <c r="D13" s="252"/>
      <c r="E13" s="253"/>
      <c r="F13" s="251"/>
      <c r="G13" s="255"/>
      <c r="H13" s="232"/>
      <c r="I13" s="55"/>
    </row>
    <row r="14" spans="1:9" x14ac:dyDescent="0.25">
      <c r="A14" s="233" t="str">
        <f>'U.E. ALZIRA'!AI3</f>
        <v>Hèrcules</v>
      </c>
      <c r="B14" s="250">
        <f>'Gols marcats'!B14</f>
        <v>1</v>
      </c>
      <c r="C14" s="251">
        <f>'Gols marcats'!C14</f>
        <v>0</v>
      </c>
      <c r="D14" s="252">
        <f>'Gols marcats'!D14</f>
        <v>0</v>
      </c>
      <c r="E14" s="253">
        <f>'Gols marcats'!E14</f>
        <v>0</v>
      </c>
      <c r="F14" s="251">
        <f>'Gols marcats'!F14</f>
        <v>0</v>
      </c>
      <c r="G14" s="255">
        <f>'Gols marcats'!G14</f>
        <v>0</v>
      </c>
      <c r="H14" s="232">
        <f t="shared" si="0"/>
        <v>1</v>
      </c>
      <c r="I14" s="55">
        <v>12</v>
      </c>
    </row>
    <row r="15" spans="1:9" x14ac:dyDescent="0.25">
      <c r="A15" s="233"/>
      <c r="B15" s="250"/>
      <c r="C15" s="251"/>
      <c r="D15" s="252"/>
      <c r="E15" s="253"/>
      <c r="F15" s="251"/>
      <c r="G15" s="255"/>
      <c r="H15" s="232"/>
      <c r="I15" s="55"/>
    </row>
    <row r="16" spans="1:9" x14ac:dyDescent="0.25">
      <c r="A16" s="233" t="str">
        <f>'U.E. ALZIRA'!AK3</f>
        <v>Terrassa</v>
      </c>
      <c r="B16" s="250">
        <f>'Gols marcats'!B16</f>
        <v>0</v>
      </c>
      <c r="C16" s="251">
        <f>'Gols marcats'!C16</f>
        <v>0</v>
      </c>
      <c r="D16" s="252">
        <f>'Gols marcats'!D16</f>
        <v>0</v>
      </c>
      <c r="E16" s="253">
        <f>'Gols marcats'!E16</f>
        <v>0</v>
      </c>
      <c r="F16" s="251">
        <f>'Gols marcats'!F16</f>
        <v>2</v>
      </c>
      <c r="G16" s="255">
        <f>'Gols marcats'!G16</f>
        <v>0</v>
      </c>
      <c r="H16" s="232">
        <f t="shared" si="0"/>
        <v>2</v>
      </c>
      <c r="I16" s="55">
        <v>14</v>
      </c>
    </row>
    <row r="17" spans="1:9" x14ac:dyDescent="0.25">
      <c r="A17" s="233" t="str">
        <f>'U.E. ALZIRA'!AL3</f>
        <v>Mestalla</v>
      </c>
      <c r="B17" s="250">
        <f>'Gols marcats'!B17</f>
        <v>0</v>
      </c>
      <c r="C17" s="251">
        <f>'Gols marcats'!C17</f>
        <v>0</v>
      </c>
      <c r="D17" s="252">
        <f>'Gols marcats'!D17</f>
        <v>0</v>
      </c>
      <c r="E17" s="253">
        <f>'Gols marcats'!E17</f>
        <v>1</v>
      </c>
      <c r="F17" s="251">
        <f>'Gols marcats'!F17</f>
        <v>0</v>
      </c>
      <c r="G17" s="255">
        <f>'Gols marcats'!G17</f>
        <v>1</v>
      </c>
      <c r="H17" s="232"/>
      <c r="I17" s="55"/>
    </row>
    <row r="18" spans="1:9" x14ac:dyDescent="0.25">
      <c r="A18" s="233"/>
      <c r="B18" s="250"/>
      <c r="C18" s="251"/>
      <c r="D18" s="252"/>
      <c r="E18" s="253"/>
      <c r="F18" s="251"/>
      <c r="G18" s="255"/>
      <c r="H18" s="232">
        <f t="shared" si="0"/>
        <v>0</v>
      </c>
      <c r="I18" s="55">
        <v>16</v>
      </c>
    </row>
    <row r="19" spans="1:9" x14ac:dyDescent="0.25">
      <c r="A19" s="233" t="str">
        <f>'U.E. ALZIRA'!AN3</f>
        <v>Manresa</v>
      </c>
      <c r="B19" s="250">
        <f>'Gols marcats'!B19</f>
        <v>0</v>
      </c>
      <c r="C19" s="251">
        <f>'Gols marcats'!C19</f>
        <v>0</v>
      </c>
      <c r="D19" s="252">
        <f>'Gols marcats'!D19</f>
        <v>0</v>
      </c>
      <c r="E19" s="253">
        <f>'Gols marcats'!E19</f>
        <v>1</v>
      </c>
      <c r="F19" s="251">
        <f>'Gols marcats'!F19</f>
        <v>0</v>
      </c>
      <c r="G19" s="255">
        <f>'Gols marcats'!G19</f>
        <v>0</v>
      </c>
      <c r="H19" s="232">
        <f t="shared" si="0"/>
        <v>1</v>
      </c>
      <c r="I19" s="55">
        <v>17</v>
      </c>
    </row>
    <row r="20" spans="1:9" x14ac:dyDescent="0.25">
      <c r="A20" s="233" t="str">
        <f>'U.E. ALZIRA'!AO3</f>
        <v>Penya Esportiva</v>
      </c>
      <c r="B20" s="250">
        <f>'Gols marcats'!B20</f>
        <v>0</v>
      </c>
      <c r="C20" s="251">
        <f>'Gols marcats'!C20</f>
        <v>0</v>
      </c>
      <c r="D20" s="252">
        <f>'Gols marcats'!D20</f>
        <v>0</v>
      </c>
      <c r="E20" s="253">
        <f>'Gols marcats'!E20</f>
        <v>1</v>
      </c>
      <c r="F20" s="251">
        <f>'Gols marcats'!F20</f>
        <v>0</v>
      </c>
      <c r="G20" s="255">
        <f>'Gols marcats'!G20</f>
        <v>0</v>
      </c>
      <c r="H20" s="232">
        <f t="shared" si="0"/>
        <v>1</v>
      </c>
      <c r="I20" s="55">
        <v>18</v>
      </c>
    </row>
    <row r="21" spans="1:9" x14ac:dyDescent="0.25">
      <c r="A21" s="233"/>
      <c r="B21" s="250"/>
      <c r="C21" s="251"/>
      <c r="D21" s="252"/>
      <c r="E21" s="253"/>
      <c r="F21" s="251"/>
      <c r="G21" s="255"/>
      <c r="H21" s="232"/>
      <c r="I21" s="55"/>
    </row>
    <row r="22" spans="1:9" x14ac:dyDescent="0.25">
      <c r="A22" s="233" t="str">
        <f>'U.E. ALZIRA'!AQ3</f>
        <v>Lleida</v>
      </c>
      <c r="B22" s="250">
        <f>'Gols marcats'!B22</f>
        <v>0</v>
      </c>
      <c r="C22" s="251">
        <f>'Gols marcats'!C22</f>
        <v>0</v>
      </c>
      <c r="D22" s="252">
        <f>'Gols marcats'!D22</f>
        <v>0</v>
      </c>
      <c r="E22" s="253">
        <f>'Gols marcats'!E22</f>
        <v>0</v>
      </c>
      <c r="F22" s="251">
        <f>'Gols marcats'!F22</f>
        <v>1</v>
      </c>
      <c r="G22" s="255">
        <f>'Gols marcats'!G22</f>
        <v>0</v>
      </c>
      <c r="H22" s="232">
        <f t="shared" si="0"/>
        <v>1</v>
      </c>
      <c r="I22" s="55">
        <v>20</v>
      </c>
    </row>
    <row r="23" spans="1:9" x14ac:dyDescent="0.25">
      <c r="A23" s="233"/>
      <c r="B23" s="250"/>
      <c r="C23" s="251"/>
      <c r="D23" s="252"/>
      <c r="E23" s="253"/>
      <c r="F23" s="251"/>
      <c r="G23" s="255"/>
      <c r="H23" s="232"/>
      <c r="I23" s="55"/>
    </row>
    <row r="24" spans="1:9" x14ac:dyDescent="0.25">
      <c r="A24" s="233" t="str">
        <f>'U.E. ALZIRA'!AS3</f>
        <v>Formentera</v>
      </c>
      <c r="B24" s="250">
        <f>'Gols marcats'!B24</f>
        <v>0</v>
      </c>
      <c r="C24" s="251">
        <f>'Gols marcats'!C24</f>
        <v>0</v>
      </c>
      <c r="D24" s="252">
        <f>'Gols marcats'!D24</f>
        <v>0</v>
      </c>
      <c r="E24" s="253">
        <f>'Gols marcats'!E24</f>
        <v>0</v>
      </c>
      <c r="F24" s="251">
        <f>'Gols marcats'!F24</f>
        <v>1</v>
      </c>
      <c r="G24" s="255">
        <f>'Gols marcats'!G24</f>
        <v>1</v>
      </c>
      <c r="H24" s="232">
        <f t="shared" si="0"/>
        <v>2</v>
      </c>
      <c r="I24" s="55">
        <v>22</v>
      </c>
    </row>
    <row r="25" spans="1:9" x14ac:dyDescent="0.25">
      <c r="A25" s="233"/>
      <c r="B25" s="250"/>
      <c r="C25" s="251"/>
      <c r="D25" s="252"/>
      <c r="E25" s="253"/>
      <c r="F25" s="251"/>
      <c r="G25" s="255"/>
      <c r="H25" s="232"/>
      <c r="I25" s="55"/>
    </row>
    <row r="26" spans="1:9" x14ac:dyDescent="0.25">
      <c r="A26" s="233" t="str">
        <f>'U.E. ALZIRA'!AU3</f>
        <v>Sant Andreu</v>
      </c>
      <c r="B26" s="250">
        <f>'Gols marcats'!B26</f>
        <v>0</v>
      </c>
      <c r="C26" s="251">
        <f>'Gols marcats'!C26</f>
        <v>0</v>
      </c>
      <c r="D26" s="252">
        <f>'Gols marcats'!D26</f>
        <v>0</v>
      </c>
      <c r="E26" s="253">
        <f>'Gols marcats'!E26</f>
        <v>0</v>
      </c>
      <c r="F26" s="251">
        <f>'Gols marcats'!F26</f>
        <v>0</v>
      </c>
      <c r="G26" s="255">
        <f>'Gols marcats'!G26</f>
        <v>0</v>
      </c>
      <c r="H26" s="232">
        <f t="shared" si="0"/>
        <v>0</v>
      </c>
      <c r="I26" s="55">
        <v>24</v>
      </c>
    </row>
    <row r="27" spans="1:9" x14ac:dyDescent="0.25">
      <c r="A27" s="233"/>
      <c r="B27" s="250"/>
      <c r="C27" s="251"/>
      <c r="D27" s="252"/>
      <c r="E27" s="253"/>
      <c r="F27" s="251"/>
      <c r="G27" s="255"/>
      <c r="H27" s="232"/>
      <c r="I27" s="55"/>
    </row>
    <row r="28" spans="1:9" x14ac:dyDescent="0.25">
      <c r="A28" s="233" t="str">
        <f>'U.E. ALZIRA'!AW3</f>
        <v>Penya Indendent</v>
      </c>
      <c r="B28" s="250">
        <f>'Gols marcats'!B28</f>
        <v>0</v>
      </c>
      <c r="C28" s="251">
        <f>'Gols marcats'!C28</f>
        <v>0</v>
      </c>
      <c r="D28" s="252">
        <f>'Gols marcats'!D28</f>
        <v>0</v>
      </c>
      <c r="E28" s="253">
        <f>'Gols marcats'!E28</f>
        <v>1</v>
      </c>
      <c r="F28" s="251">
        <f>'Gols marcats'!F28</f>
        <v>0</v>
      </c>
      <c r="G28" s="255">
        <f>'Gols marcats'!G28</f>
        <v>0</v>
      </c>
      <c r="H28" s="232">
        <f t="shared" si="0"/>
        <v>1</v>
      </c>
      <c r="I28" s="55">
        <v>26</v>
      </c>
    </row>
    <row r="29" spans="1:9" x14ac:dyDescent="0.25">
      <c r="A29" s="233"/>
      <c r="B29" s="250"/>
      <c r="C29" s="251"/>
      <c r="D29" s="252"/>
      <c r="E29" s="253"/>
      <c r="F29" s="251"/>
      <c r="G29" s="255"/>
      <c r="H29" s="232"/>
      <c r="I29" s="55"/>
    </row>
    <row r="30" spans="1:9" x14ac:dyDescent="0.25">
      <c r="A30" s="233" t="str">
        <f>'U.E. ALZIRA'!AY3</f>
        <v>Europa</v>
      </c>
      <c r="B30" s="250">
        <f>'Gols marcats'!B30</f>
        <v>0</v>
      </c>
      <c r="C30" s="251">
        <f>'Gols marcats'!C30</f>
        <v>0</v>
      </c>
      <c r="D30" s="252">
        <f>'Gols marcats'!D30</f>
        <v>0</v>
      </c>
      <c r="E30" s="253">
        <f>'Gols marcats'!E30</f>
        <v>0</v>
      </c>
      <c r="F30" s="251">
        <f>'Gols marcats'!F30</f>
        <v>0</v>
      </c>
      <c r="G30" s="255">
        <f>'Gols marcats'!G30</f>
        <v>0</v>
      </c>
      <c r="H30" s="232">
        <f t="shared" si="0"/>
        <v>0</v>
      </c>
      <c r="I30" s="55">
        <v>28</v>
      </c>
    </row>
    <row r="31" spans="1:9" x14ac:dyDescent="0.25">
      <c r="A31" s="233"/>
      <c r="B31" s="250"/>
      <c r="C31" s="251"/>
      <c r="D31" s="252"/>
      <c r="E31" s="253"/>
      <c r="F31" s="251"/>
      <c r="G31" s="255"/>
      <c r="H31" s="232"/>
      <c r="I31" s="55"/>
    </row>
    <row r="32" spans="1:9" x14ac:dyDescent="0.25">
      <c r="A32" s="233" t="str">
        <f>'U.E. ALZIRA'!BA3</f>
        <v>La Nucia</v>
      </c>
      <c r="B32" s="250">
        <f>'Gols marcats'!B32</f>
        <v>0</v>
      </c>
      <c r="C32" s="251">
        <f>'Gols marcats'!C32</f>
        <v>0</v>
      </c>
      <c r="D32" s="252">
        <f>'Gols marcats'!D32</f>
        <v>1</v>
      </c>
      <c r="E32" s="253">
        <f>'Gols marcats'!E32</f>
        <v>0</v>
      </c>
      <c r="F32" s="251">
        <f>'Gols marcats'!F32</f>
        <v>0</v>
      </c>
      <c r="G32" s="255">
        <f>'Gols marcats'!G32</f>
        <v>1</v>
      </c>
      <c r="H32" s="232">
        <f t="shared" si="0"/>
        <v>2</v>
      </c>
      <c r="I32" s="55">
        <v>30</v>
      </c>
    </row>
    <row r="33" spans="1:9" x14ac:dyDescent="0.25">
      <c r="A33" s="233"/>
      <c r="B33" s="250"/>
      <c r="C33" s="251"/>
      <c r="D33" s="252"/>
      <c r="E33" s="253"/>
      <c r="F33" s="251"/>
      <c r="G33" s="255"/>
      <c r="H33" s="232"/>
      <c r="I33" s="55"/>
    </row>
    <row r="34" spans="1:9" x14ac:dyDescent="0.25">
      <c r="A34" s="233"/>
      <c r="B34" s="250"/>
      <c r="C34" s="251"/>
      <c r="D34" s="252"/>
      <c r="E34" s="253"/>
      <c r="F34" s="251"/>
      <c r="G34" s="255"/>
      <c r="H34" s="232"/>
      <c r="I34" s="55"/>
    </row>
    <row r="35" spans="1:9" x14ac:dyDescent="0.25">
      <c r="A35" s="233" t="str">
        <f>'U.E. ALZIRA'!BD3</f>
        <v>Saguntino</v>
      </c>
      <c r="B35" s="250">
        <f>'Gols marcats'!B35</f>
        <v>1</v>
      </c>
      <c r="C35" s="251">
        <f>'Gols marcats'!C35</f>
        <v>0</v>
      </c>
      <c r="D35" s="252">
        <f>'Gols marcats'!D35</f>
        <v>1</v>
      </c>
      <c r="E35" s="253">
        <f>'Gols marcats'!E35</f>
        <v>0</v>
      </c>
      <c r="F35" s="251">
        <f>'Gols marcats'!F35</f>
        <v>0</v>
      </c>
      <c r="G35" s="255">
        <f>'Gols marcats'!G35</f>
        <v>0</v>
      </c>
      <c r="H35" s="232">
        <f t="shared" si="0"/>
        <v>2</v>
      </c>
      <c r="I35" s="55">
        <v>33</v>
      </c>
    </row>
    <row r="36" spans="1:9" ht="13.8" thickBot="1" x14ac:dyDescent="0.3">
      <c r="A36" s="233"/>
      <c r="B36" s="250"/>
      <c r="C36" s="251"/>
      <c r="D36" s="252"/>
      <c r="E36" s="253"/>
      <c r="F36" s="251"/>
      <c r="G36" s="255"/>
      <c r="H36" s="232"/>
      <c r="I36" s="55"/>
    </row>
    <row r="37" spans="1:9" hidden="1" x14ac:dyDescent="0.25">
      <c r="A37" s="233"/>
      <c r="B37" s="250">
        <f>'Gols marcats'!B37</f>
        <v>0</v>
      </c>
      <c r="C37" s="251">
        <f>'Gols marcats'!C37</f>
        <v>0</v>
      </c>
      <c r="D37" s="252">
        <f>'Gols marcats'!D37</f>
        <v>0</v>
      </c>
      <c r="E37" s="253">
        <f>'Gols marcats'!E37</f>
        <v>0</v>
      </c>
      <c r="F37" s="251">
        <f>'Gols marcats'!F37</f>
        <v>0</v>
      </c>
      <c r="G37" s="255">
        <f>'Gols marcats'!G37</f>
        <v>0</v>
      </c>
      <c r="H37" s="232">
        <f t="shared" ref="H37:H42" si="1">SUM(B37:G37)</f>
        <v>0</v>
      </c>
      <c r="I37" s="55">
        <v>35</v>
      </c>
    </row>
    <row r="38" spans="1:9" hidden="1" x14ac:dyDescent="0.25">
      <c r="A38" s="337">
        <f>'Gols marcats'!A38</f>
        <v>0</v>
      </c>
      <c r="B38" s="250">
        <f>'Gols marcats'!B38</f>
        <v>0</v>
      </c>
      <c r="C38" s="251">
        <f>'Gols marcats'!C38</f>
        <v>0</v>
      </c>
      <c r="D38" s="252">
        <f>'Gols marcats'!D38</f>
        <v>0</v>
      </c>
      <c r="E38" s="253">
        <f>'Gols marcats'!E38</f>
        <v>0</v>
      </c>
      <c r="F38" s="251">
        <f>'Gols marcats'!F38</f>
        <v>0</v>
      </c>
      <c r="G38" s="255">
        <f>'Gols marcats'!G38</f>
        <v>0</v>
      </c>
      <c r="H38" s="232">
        <f t="shared" si="1"/>
        <v>0</v>
      </c>
      <c r="I38" s="55">
        <v>36</v>
      </c>
    </row>
    <row r="39" spans="1:9" hidden="1" x14ac:dyDescent="0.25">
      <c r="A39" s="337">
        <f>'Gols marcats'!A39</f>
        <v>0</v>
      </c>
      <c r="B39" s="250">
        <f>'Gols marcats'!B39</f>
        <v>0</v>
      </c>
      <c r="C39" s="251">
        <f>'Gols marcats'!C39</f>
        <v>0</v>
      </c>
      <c r="D39" s="252">
        <f>'Gols marcats'!D39</f>
        <v>0</v>
      </c>
      <c r="E39" s="253">
        <f>'Gols marcats'!E39</f>
        <v>0</v>
      </c>
      <c r="F39" s="251">
        <f>'Gols marcats'!F39</f>
        <v>0</v>
      </c>
      <c r="G39" s="255">
        <f>'Gols marcats'!G39</f>
        <v>0</v>
      </c>
      <c r="H39" s="232">
        <f t="shared" si="1"/>
        <v>0</v>
      </c>
      <c r="I39" s="55">
        <v>37</v>
      </c>
    </row>
    <row r="40" spans="1:9" hidden="1" x14ac:dyDescent="0.25">
      <c r="A40" s="337">
        <f>'Gols marcats'!A40</f>
        <v>0</v>
      </c>
      <c r="B40" s="250">
        <f>'Gols marcats'!B40</f>
        <v>0</v>
      </c>
      <c r="C40" s="251">
        <f>'Gols marcats'!C40</f>
        <v>0</v>
      </c>
      <c r="D40" s="252">
        <f>'Gols marcats'!D40</f>
        <v>0</v>
      </c>
      <c r="E40" s="253">
        <f>'Gols marcats'!E40</f>
        <v>0</v>
      </c>
      <c r="F40" s="251">
        <f>'Gols marcats'!F40</f>
        <v>0</v>
      </c>
      <c r="G40" s="255">
        <f>'Gols marcats'!G40</f>
        <v>0</v>
      </c>
      <c r="H40" s="232">
        <f t="shared" si="1"/>
        <v>0</v>
      </c>
      <c r="I40" s="55">
        <v>38</v>
      </c>
    </row>
    <row r="41" spans="1:9" hidden="1" x14ac:dyDescent="0.25">
      <c r="A41" s="337">
        <f>'Gols marcats'!A41</f>
        <v>0</v>
      </c>
      <c r="B41" s="250">
        <f>'Gols marcats'!B41</f>
        <v>0</v>
      </c>
      <c r="C41" s="251">
        <f>'Gols marcats'!C41</f>
        <v>0</v>
      </c>
      <c r="D41" s="252">
        <f>'Gols marcats'!D41</f>
        <v>0</v>
      </c>
      <c r="E41" s="253">
        <f>'Gols marcats'!E41</f>
        <v>0</v>
      </c>
      <c r="F41" s="251">
        <f>'Gols marcats'!F41</f>
        <v>0</v>
      </c>
      <c r="G41" s="255">
        <f>'Gols marcats'!G41</f>
        <v>0</v>
      </c>
      <c r="H41" s="232">
        <f t="shared" si="1"/>
        <v>0</v>
      </c>
      <c r="I41" s="55">
        <v>39</v>
      </c>
    </row>
    <row r="42" spans="1:9" hidden="1" x14ac:dyDescent="0.25">
      <c r="A42" s="233">
        <f>'Gols marcats'!A42</f>
        <v>0</v>
      </c>
      <c r="B42" s="250">
        <f>'Gols marcats'!B42</f>
        <v>0</v>
      </c>
      <c r="C42" s="251">
        <f>'Gols marcats'!C42</f>
        <v>0</v>
      </c>
      <c r="D42" s="252">
        <f>'Gols marcats'!D42</f>
        <v>0</v>
      </c>
      <c r="E42" s="253">
        <f>'Gols marcats'!E42</f>
        <v>0</v>
      </c>
      <c r="F42" s="251">
        <f>'Gols marcats'!F42</f>
        <v>0</v>
      </c>
      <c r="G42" s="255">
        <f>'Gols marcats'!G42</f>
        <v>0</v>
      </c>
      <c r="H42" s="232">
        <f t="shared" si="1"/>
        <v>0</v>
      </c>
      <c r="I42" s="55">
        <v>40</v>
      </c>
    </row>
    <row r="43" spans="1:9" hidden="1" x14ac:dyDescent="0.25">
      <c r="A43" s="233">
        <f>'Gols marcats'!A43</f>
        <v>0</v>
      </c>
      <c r="B43" s="250">
        <f>'Gols marcats'!B43</f>
        <v>0</v>
      </c>
      <c r="C43" s="251">
        <f>'Gols marcats'!C43</f>
        <v>0</v>
      </c>
      <c r="D43" s="252">
        <f>'Gols marcats'!D43</f>
        <v>0</v>
      </c>
      <c r="E43" s="253">
        <f>'Gols marcats'!E43</f>
        <v>0</v>
      </c>
      <c r="F43" s="251">
        <f>'Gols marcats'!F43</f>
        <v>0</v>
      </c>
      <c r="G43" s="255">
        <f>'Gols marcats'!G43</f>
        <v>0</v>
      </c>
      <c r="H43" s="232">
        <f>SUM(B43:G43)</f>
        <v>0</v>
      </c>
      <c r="I43" s="55">
        <v>41</v>
      </c>
    </row>
    <row r="44" spans="1:9" hidden="1" x14ac:dyDescent="0.25">
      <c r="A44" s="233">
        <f>'Gols marcats'!A44</f>
        <v>0</v>
      </c>
      <c r="B44" s="250">
        <f>'Gols marcats'!B44</f>
        <v>0</v>
      </c>
      <c r="C44" s="251">
        <f>'Gols marcats'!C44</f>
        <v>0</v>
      </c>
      <c r="D44" s="252">
        <f>'Gols marcats'!D44</f>
        <v>0</v>
      </c>
      <c r="E44" s="253">
        <f>'Gols marcats'!E44</f>
        <v>0</v>
      </c>
      <c r="F44" s="251">
        <f>'Gols marcats'!F44</f>
        <v>0</v>
      </c>
      <c r="G44" s="255">
        <f>'Gols marcats'!G44</f>
        <v>0</v>
      </c>
      <c r="H44" s="232">
        <f>SUM(B44:G44)</f>
        <v>0</v>
      </c>
      <c r="I44" s="55">
        <v>42</v>
      </c>
    </row>
    <row r="45" spans="1:9" hidden="1" x14ac:dyDescent="0.25">
      <c r="A45" s="233">
        <f>'Gols marcats'!A45</f>
        <v>0</v>
      </c>
      <c r="B45" s="250">
        <f>'Gols marcats'!B45</f>
        <v>0</v>
      </c>
      <c r="C45" s="251">
        <f>'Gols marcats'!C45</f>
        <v>0</v>
      </c>
      <c r="D45" s="252">
        <f>'Gols marcats'!D45</f>
        <v>0</v>
      </c>
      <c r="E45" s="253">
        <f>'Gols marcats'!E45</f>
        <v>0</v>
      </c>
      <c r="F45" s="251">
        <f>'Gols marcats'!F45</f>
        <v>0</v>
      </c>
      <c r="G45" s="255">
        <f>'Gols marcats'!G45</f>
        <v>0</v>
      </c>
      <c r="H45" s="232">
        <f t="shared" ref="H45:H50" si="2">SUM(B45:G45)</f>
        <v>0</v>
      </c>
      <c r="I45" s="55">
        <v>43</v>
      </c>
    </row>
    <row r="46" spans="1:9" hidden="1" x14ac:dyDescent="0.25">
      <c r="A46" s="233">
        <f>'Gols marcats'!A46</f>
        <v>0</v>
      </c>
      <c r="B46" s="250">
        <f>'Gols marcats'!B46</f>
        <v>0</v>
      </c>
      <c r="C46" s="251">
        <f>'Gols marcats'!C46</f>
        <v>0</v>
      </c>
      <c r="D46" s="252">
        <f>'Gols marcats'!D46</f>
        <v>0</v>
      </c>
      <c r="E46" s="253">
        <f>'Gols marcats'!E46</f>
        <v>0</v>
      </c>
      <c r="F46" s="251">
        <f>'Gols marcats'!F46</f>
        <v>0</v>
      </c>
      <c r="G46" s="255">
        <f>'Gols marcats'!G46</f>
        <v>0</v>
      </c>
      <c r="H46" s="232">
        <f t="shared" si="2"/>
        <v>0</v>
      </c>
      <c r="I46" s="55">
        <v>44</v>
      </c>
    </row>
    <row r="47" spans="1:9" hidden="1" x14ac:dyDescent="0.25">
      <c r="A47" s="233">
        <f>'Gols marcats'!A47</f>
        <v>0</v>
      </c>
      <c r="B47" s="250">
        <f>'Gols marcats'!B47</f>
        <v>0</v>
      </c>
      <c r="C47" s="251">
        <f>'Gols marcats'!C47</f>
        <v>0</v>
      </c>
      <c r="D47" s="252">
        <f>'Gols marcats'!D47</f>
        <v>0</v>
      </c>
      <c r="E47" s="253">
        <f>'Gols marcats'!E47</f>
        <v>0</v>
      </c>
      <c r="F47" s="251">
        <f>'Gols marcats'!F47</f>
        <v>0</v>
      </c>
      <c r="G47" s="255">
        <f>'Gols marcats'!G47</f>
        <v>0</v>
      </c>
      <c r="H47" s="232">
        <f t="shared" si="2"/>
        <v>0</v>
      </c>
      <c r="I47" s="55">
        <v>45</v>
      </c>
    </row>
    <row r="48" spans="1:9" hidden="1" x14ac:dyDescent="0.25">
      <c r="A48" s="233">
        <f>'Gols marcats'!A48</f>
        <v>0</v>
      </c>
      <c r="B48" s="250">
        <f>'Gols marcats'!B48</f>
        <v>0</v>
      </c>
      <c r="C48" s="251">
        <f>'Gols marcats'!C48</f>
        <v>0</v>
      </c>
      <c r="D48" s="252">
        <f>'Gols marcats'!D48</f>
        <v>0</v>
      </c>
      <c r="E48" s="253">
        <f>'Gols marcats'!E48</f>
        <v>0</v>
      </c>
      <c r="F48" s="251">
        <f>'Gols marcats'!F48</f>
        <v>0</v>
      </c>
      <c r="G48" s="255">
        <f>'Gols marcats'!G48</f>
        <v>0</v>
      </c>
      <c r="H48" s="232">
        <f t="shared" si="2"/>
        <v>0</v>
      </c>
      <c r="I48" s="55">
        <v>46</v>
      </c>
    </row>
    <row r="49" spans="1:14" hidden="1" x14ac:dyDescent="0.25">
      <c r="A49" s="233">
        <f>'Gols marcats'!A49</f>
        <v>0</v>
      </c>
      <c r="B49" s="250">
        <f>'Gols marcats'!B49</f>
        <v>0</v>
      </c>
      <c r="C49" s="251">
        <f>'Gols marcats'!C49</f>
        <v>0</v>
      </c>
      <c r="D49" s="252">
        <f>'Gols marcats'!D49</f>
        <v>0</v>
      </c>
      <c r="E49" s="253">
        <f>'Gols marcats'!E49</f>
        <v>0</v>
      </c>
      <c r="F49" s="251">
        <f>'Gols marcats'!F49</f>
        <v>0</v>
      </c>
      <c r="G49" s="255">
        <f>'Gols marcats'!G49</f>
        <v>0</v>
      </c>
      <c r="H49" s="232">
        <f t="shared" si="2"/>
        <v>0</v>
      </c>
      <c r="I49" s="55">
        <v>47</v>
      </c>
    </row>
    <row r="50" spans="1:14" ht="13.8" hidden="1" thickBot="1" x14ac:dyDescent="0.3">
      <c r="A50" s="233">
        <f>'Gols marcats'!A50</f>
        <v>0</v>
      </c>
      <c r="B50" s="257">
        <f>'Gols marcats'!B50</f>
        <v>0</v>
      </c>
      <c r="C50" s="251">
        <f>'Gols marcats'!C50</f>
        <v>0</v>
      </c>
      <c r="D50" s="252">
        <f>'Gols marcats'!D50</f>
        <v>0</v>
      </c>
      <c r="E50" s="253">
        <f>'Gols marcats'!E50</f>
        <v>0</v>
      </c>
      <c r="F50" s="251">
        <f>'Gols marcats'!F50</f>
        <v>0</v>
      </c>
      <c r="G50" s="255">
        <f>'Gols marcats'!G50</f>
        <v>0</v>
      </c>
      <c r="H50" s="232">
        <f t="shared" si="2"/>
        <v>0</v>
      </c>
      <c r="I50" s="55">
        <v>48</v>
      </c>
    </row>
    <row r="51" spans="1:14" ht="14.4" thickTop="1" thickBot="1" x14ac:dyDescent="0.3">
      <c r="A51" s="292" t="s">
        <v>72</v>
      </c>
      <c r="B51" s="19"/>
      <c r="C51" s="20"/>
      <c r="D51" s="21" t="s">
        <v>47</v>
      </c>
      <c r="E51" s="20"/>
      <c r="F51" s="21"/>
      <c r="G51" s="20"/>
      <c r="H51" s="19"/>
      <c r="I51" s="20"/>
      <c r="J51" s="21" t="s">
        <v>48</v>
      </c>
      <c r="K51" s="20"/>
      <c r="L51" s="21"/>
      <c r="M51" s="22"/>
      <c r="N51" s="240" t="s">
        <v>57</v>
      </c>
    </row>
    <row r="52" spans="1:14" ht="13.8" thickTop="1" x14ac:dyDescent="0.25">
      <c r="A52" s="293"/>
      <c r="B52" s="241" t="s">
        <v>58</v>
      </c>
      <c r="C52" s="23"/>
      <c r="D52" s="242" t="s">
        <v>59</v>
      </c>
      <c r="E52" s="23"/>
      <c r="F52" s="242" t="s">
        <v>60</v>
      </c>
      <c r="G52" s="24"/>
      <c r="H52" s="243" t="s">
        <v>61</v>
      </c>
      <c r="I52" s="25"/>
      <c r="J52" s="244" t="s">
        <v>62</v>
      </c>
      <c r="K52" s="25"/>
      <c r="L52" s="244" t="s">
        <v>63</v>
      </c>
      <c r="M52" s="26"/>
      <c r="N52" s="31"/>
    </row>
    <row r="53" spans="1:14" ht="13.8" thickBot="1" x14ac:dyDescent="0.3">
      <c r="A53" s="27"/>
      <c r="B53" s="28">
        <f>SUM(B3:B50)</f>
        <v>3</v>
      </c>
      <c r="C53" s="29">
        <f>(B53/N53)</f>
        <v>0.15</v>
      </c>
      <c r="D53" s="16">
        <f>SUM(C3:C50)</f>
        <v>0</v>
      </c>
      <c r="E53" s="29">
        <f>(D53/N53)</f>
        <v>0</v>
      </c>
      <c r="F53" s="16">
        <f>SUM(D3:D50)</f>
        <v>2</v>
      </c>
      <c r="G53" s="30">
        <f>(F53/N53)</f>
        <v>0.1</v>
      </c>
      <c r="H53" s="28">
        <f>SUM(E3:E50)</f>
        <v>6</v>
      </c>
      <c r="I53" s="29">
        <f>(H53/N53)</f>
        <v>0.3</v>
      </c>
      <c r="J53" s="16">
        <f>SUM(F3:F50)</f>
        <v>4</v>
      </c>
      <c r="K53" s="29">
        <f>(J53/N53)</f>
        <v>0.2</v>
      </c>
      <c r="L53" s="16">
        <f>SUM(G3:G50)</f>
        <v>5</v>
      </c>
      <c r="M53" s="30">
        <f>(L53/N53)</f>
        <v>0.25</v>
      </c>
      <c r="N53" s="32">
        <f>SUM(B53,D53,F53,H53,J53,L53)</f>
        <v>20</v>
      </c>
    </row>
    <row r="54" spans="1:14" ht="13.8" thickTop="1" x14ac:dyDescent="0.25"/>
    <row r="55" spans="1:14" x14ac:dyDescent="0.25">
      <c r="A55" s="115"/>
    </row>
  </sheetData>
  <phoneticPr fontId="1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HISTÒRIC sols lliga</vt:lpstr>
      <vt:lpstr>Hoja1</vt:lpstr>
      <vt:lpstr>HISTÒRIC</vt:lpstr>
      <vt:lpstr>U.E. ALZIRA</vt:lpstr>
      <vt:lpstr>Gols marcats</vt:lpstr>
      <vt:lpstr>Gols encaixats</vt:lpstr>
      <vt:lpstr>G.m.casa</vt:lpstr>
      <vt:lpstr>G.e.casa</vt:lpstr>
      <vt:lpstr>G.m.fora</vt:lpstr>
      <vt:lpstr>G.e.fora</vt:lpstr>
      <vt:lpstr>Classificacions</vt:lpstr>
      <vt:lpstr>Penals</vt:lpstr>
    </vt:vector>
  </TitlesOfParts>
  <Company>Algezira Vídeo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Chordà i Argente</dc:creator>
  <cp:lastModifiedBy>Alzira Ràdio 107.9 FM</cp:lastModifiedBy>
  <cp:revision/>
  <cp:lastPrinted>2023-08-10T09:45:03Z</cp:lastPrinted>
  <dcterms:created xsi:type="dcterms:W3CDTF">1998-08-31T09:37:34Z</dcterms:created>
  <dcterms:modified xsi:type="dcterms:W3CDTF">2024-11-03T22:35:50Z</dcterms:modified>
</cp:coreProperties>
</file>